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ongngan\Downloads\"/>
    </mc:Choice>
  </mc:AlternateContent>
  <xr:revisionPtr revIDLastSave="0" documentId="13_ncr:1_{4AC4FA07-C263-4F14-A2EF-499F3CDED369}" xr6:coauthVersionLast="47" xr6:coauthVersionMax="47" xr10:uidLastSave="{00000000-0000-0000-0000-000000000000}"/>
  <bookViews>
    <workbookView xWindow="-110" yWindow="-110" windowWidth="19420" windowHeight="10300" firstSheet="6" activeTab="6" xr2:uid="{2C86532F-AB5C-4B28-9E8C-3E98EEF75F92}"/>
  </bookViews>
  <sheets>
    <sheet name="T.12.2024 " sheetId="42" state="hidden" r:id="rId1"/>
    <sheet name="T.01.2025" sheetId="46" state="hidden" r:id="rId2"/>
    <sheet name="T.02.2025" sheetId="44" state="hidden" r:id="rId3"/>
    <sheet name="T.03.2025" sheetId="48" state="hidden" r:id="rId4"/>
    <sheet name="LỊCH KS" sheetId="25" state="hidden" r:id="rId5"/>
    <sheet name="LỊCH TTLK 04.2024" sheetId="13" state="hidden" r:id="rId6"/>
    <sheet name="T.06.2025" sheetId="53" r:id="rId7"/>
    <sheet name="Sheet1" sheetId="23" state="hidden" r:id="rId8"/>
    <sheet name="GIỜ LÀM GV 2024" sheetId="26" state="hidden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8" i="48" l="1"/>
  <c r="M78" i="48"/>
  <c r="L78" i="48"/>
  <c r="K78" i="48"/>
  <c r="N77" i="48"/>
  <c r="M77" i="48"/>
  <c r="L77" i="48"/>
  <c r="K77" i="48"/>
  <c r="N76" i="48"/>
  <c r="M76" i="48"/>
  <c r="L76" i="48"/>
  <c r="K76" i="48"/>
  <c r="N75" i="48"/>
  <c r="M75" i="48"/>
  <c r="L75" i="48"/>
  <c r="K75" i="48"/>
  <c r="N74" i="48"/>
  <c r="M74" i="48"/>
  <c r="L74" i="48"/>
  <c r="K74" i="48"/>
  <c r="N72" i="48"/>
  <c r="M72" i="48"/>
  <c r="L72" i="48"/>
  <c r="K72" i="48"/>
  <c r="N71" i="48"/>
  <c r="M71" i="48"/>
  <c r="L71" i="48"/>
  <c r="K71" i="48"/>
  <c r="N70" i="48"/>
  <c r="M70" i="48"/>
  <c r="L70" i="48"/>
  <c r="K70" i="48"/>
  <c r="N69" i="48"/>
  <c r="M69" i="48"/>
  <c r="L69" i="48"/>
  <c r="K69" i="48"/>
  <c r="N68" i="48"/>
  <c r="M68" i="48"/>
  <c r="L68" i="48"/>
  <c r="K68" i="48"/>
  <c r="N66" i="48"/>
  <c r="M66" i="48"/>
  <c r="L66" i="48"/>
  <c r="K66" i="48"/>
  <c r="N65" i="48"/>
  <c r="M65" i="48"/>
  <c r="L65" i="48"/>
  <c r="K65" i="48"/>
  <c r="N64" i="48"/>
  <c r="M64" i="48"/>
  <c r="L64" i="48"/>
  <c r="K64" i="48"/>
  <c r="N63" i="48"/>
  <c r="M63" i="48"/>
  <c r="L63" i="48"/>
  <c r="K63" i="48"/>
  <c r="N62" i="48"/>
  <c r="M62" i="48"/>
  <c r="L62" i="48"/>
  <c r="K62" i="48"/>
  <c r="N60" i="48"/>
  <c r="M60" i="48"/>
  <c r="L60" i="48"/>
  <c r="K60" i="48"/>
  <c r="N59" i="48"/>
  <c r="S59" i="48" s="1"/>
  <c r="M59" i="48"/>
  <c r="L59" i="48"/>
  <c r="K59" i="48"/>
  <c r="N58" i="48"/>
  <c r="S58" i="48" s="1"/>
  <c r="M58" i="48"/>
  <c r="L58" i="48"/>
  <c r="K58" i="48"/>
  <c r="N57" i="48"/>
  <c r="M57" i="48"/>
  <c r="L57" i="48"/>
  <c r="K57" i="48"/>
  <c r="N56" i="48"/>
  <c r="M56" i="48"/>
  <c r="L56" i="48"/>
  <c r="K56" i="48"/>
  <c r="N79" i="46"/>
  <c r="M79" i="46"/>
  <c r="O79" i="46" s="1"/>
  <c r="L79" i="46"/>
  <c r="K79" i="46"/>
  <c r="N78" i="46"/>
  <c r="M78" i="46"/>
  <c r="O78" i="46" s="1"/>
  <c r="L78" i="46"/>
  <c r="K78" i="46"/>
  <c r="N77" i="46"/>
  <c r="M77" i="46"/>
  <c r="O77" i="46" s="1"/>
  <c r="L77" i="46"/>
  <c r="K77" i="46"/>
  <c r="N76" i="46"/>
  <c r="M76" i="46"/>
  <c r="O76" i="46" s="1"/>
  <c r="L76" i="46"/>
  <c r="K76" i="46"/>
  <c r="N75" i="46"/>
  <c r="M75" i="46"/>
  <c r="O75" i="46" s="1"/>
  <c r="L75" i="46"/>
  <c r="K75" i="46"/>
  <c r="N72" i="46"/>
  <c r="S60" i="46" s="1"/>
  <c r="M72" i="46"/>
  <c r="L72" i="46"/>
  <c r="K72" i="46"/>
  <c r="N71" i="46"/>
  <c r="M71" i="46"/>
  <c r="L71" i="46"/>
  <c r="K71" i="46"/>
  <c r="N70" i="46"/>
  <c r="S58" i="46" s="1"/>
  <c r="M70" i="46"/>
  <c r="L70" i="46"/>
  <c r="K70" i="46"/>
  <c r="N69" i="46"/>
  <c r="M69" i="46"/>
  <c r="L69" i="46"/>
  <c r="K69" i="46"/>
  <c r="N68" i="46"/>
  <c r="M68" i="46"/>
  <c r="L68" i="46"/>
  <c r="K68" i="46"/>
  <c r="N66" i="46"/>
  <c r="M66" i="46"/>
  <c r="L66" i="46"/>
  <c r="K66" i="46"/>
  <c r="N65" i="46"/>
  <c r="S59" i="46" s="1"/>
  <c r="M65" i="46"/>
  <c r="L65" i="46"/>
  <c r="K65" i="46"/>
  <c r="N64" i="46"/>
  <c r="M64" i="46"/>
  <c r="L64" i="46"/>
  <c r="K64" i="46"/>
  <c r="N63" i="46"/>
  <c r="S57" i="46" s="1"/>
  <c r="M63" i="46"/>
  <c r="L63" i="46"/>
  <c r="K63" i="46"/>
  <c r="N62" i="46"/>
  <c r="S56" i="46" s="1"/>
  <c r="M62" i="46"/>
  <c r="L62" i="46"/>
  <c r="K62" i="46"/>
  <c r="N60" i="46"/>
  <c r="M60" i="46"/>
  <c r="O60" i="46" s="1"/>
  <c r="L60" i="46"/>
  <c r="K60" i="46"/>
  <c r="N59" i="46"/>
  <c r="M59" i="46"/>
  <c r="O59" i="46" s="1"/>
  <c r="L59" i="46"/>
  <c r="K59" i="46"/>
  <c r="N58" i="46"/>
  <c r="M58" i="46"/>
  <c r="O58" i="46" s="1"/>
  <c r="L58" i="46"/>
  <c r="K58" i="46"/>
  <c r="N57" i="46"/>
  <c r="M57" i="46"/>
  <c r="O57" i="46" s="1"/>
  <c r="L57" i="46"/>
  <c r="K57" i="46"/>
  <c r="N56" i="46"/>
  <c r="M56" i="46"/>
  <c r="O56" i="46" s="1"/>
  <c r="L56" i="46"/>
  <c r="K56" i="46"/>
  <c r="M64" i="44"/>
  <c r="K58" i="44"/>
  <c r="N78" i="44"/>
  <c r="M78" i="44"/>
  <c r="L78" i="44"/>
  <c r="K78" i="44"/>
  <c r="N77" i="44"/>
  <c r="M77" i="44"/>
  <c r="L77" i="44"/>
  <c r="K77" i="44"/>
  <c r="N76" i="44"/>
  <c r="M76" i="44"/>
  <c r="L76" i="44"/>
  <c r="K76" i="44"/>
  <c r="N75" i="44"/>
  <c r="M75" i="44"/>
  <c r="L75" i="44"/>
  <c r="K75" i="44"/>
  <c r="N74" i="44"/>
  <c r="M74" i="44"/>
  <c r="L74" i="44"/>
  <c r="K74" i="44"/>
  <c r="N71" i="44"/>
  <c r="M71" i="44"/>
  <c r="L71" i="44"/>
  <c r="K71" i="44"/>
  <c r="N70" i="44"/>
  <c r="M70" i="44"/>
  <c r="L70" i="44"/>
  <c r="K70" i="44"/>
  <c r="N69" i="44"/>
  <c r="M69" i="44"/>
  <c r="L69" i="44"/>
  <c r="K69" i="44"/>
  <c r="N68" i="44"/>
  <c r="M68" i="44"/>
  <c r="L68" i="44"/>
  <c r="K68" i="44"/>
  <c r="N67" i="44"/>
  <c r="M67" i="44"/>
  <c r="L67" i="44"/>
  <c r="K67" i="44"/>
  <c r="N65" i="44"/>
  <c r="M65" i="44"/>
  <c r="L65" i="44"/>
  <c r="K65" i="44"/>
  <c r="N64" i="44"/>
  <c r="L64" i="44"/>
  <c r="K64" i="44"/>
  <c r="N63" i="44"/>
  <c r="M63" i="44"/>
  <c r="L63" i="44"/>
  <c r="K63" i="44"/>
  <c r="N62" i="44"/>
  <c r="M62" i="44"/>
  <c r="L62" i="44"/>
  <c r="K62" i="44"/>
  <c r="N61" i="44"/>
  <c r="M61" i="44"/>
  <c r="L61" i="44"/>
  <c r="K61" i="44"/>
  <c r="N59" i="44"/>
  <c r="M59" i="44"/>
  <c r="L59" i="44"/>
  <c r="K59" i="44"/>
  <c r="N58" i="44"/>
  <c r="M58" i="44"/>
  <c r="L58" i="44"/>
  <c r="N57" i="44"/>
  <c r="M57" i="44"/>
  <c r="L57" i="44"/>
  <c r="K57" i="44"/>
  <c r="N56" i="44"/>
  <c r="M56" i="44"/>
  <c r="L56" i="44"/>
  <c r="K56" i="44"/>
  <c r="N55" i="44"/>
  <c r="M55" i="44"/>
  <c r="L55" i="44"/>
  <c r="K55" i="44"/>
  <c r="N78" i="42"/>
  <c r="M78" i="42"/>
  <c r="L78" i="42"/>
  <c r="K78" i="42"/>
  <c r="N77" i="42"/>
  <c r="M77" i="42"/>
  <c r="L77" i="42"/>
  <c r="K77" i="42"/>
  <c r="N76" i="42"/>
  <c r="M76" i="42"/>
  <c r="L76" i="42"/>
  <c r="K76" i="42"/>
  <c r="N75" i="42"/>
  <c r="M75" i="42"/>
  <c r="L75" i="42"/>
  <c r="K75" i="42"/>
  <c r="N74" i="42"/>
  <c r="M74" i="42"/>
  <c r="L74" i="42"/>
  <c r="K74" i="42"/>
  <c r="N71" i="42"/>
  <c r="M71" i="42"/>
  <c r="L71" i="42"/>
  <c r="K71" i="42"/>
  <c r="N70" i="42"/>
  <c r="M70" i="42"/>
  <c r="L70" i="42"/>
  <c r="K70" i="42"/>
  <c r="N69" i="42"/>
  <c r="M69" i="42"/>
  <c r="L69" i="42"/>
  <c r="K69" i="42"/>
  <c r="N68" i="42"/>
  <c r="M68" i="42"/>
  <c r="L68" i="42"/>
  <c r="K68" i="42"/>
  <c r="N67" i="42"/>
  <c r="M67" i="42"/>
  <c r="L67" i="42"/>
  <c r="K67" i="42"/>
  <c r="N65" i="42"/>
  <c r="M65" i="42"/>
  <c r="L65" i="42"/>
  <c r="K65" i="42"/>
  <c r="N64" i="42"/>
  <c r="M64" i="42"/>
  <c r="L64" i="42"/>
  <c r="K64" i="42"/>
  <c r="N63" i="42"/>
  <c r="M63" i="42"/>
  <c r="L63" i="42"/>
  <c r="K63" i="42"/>
  <c r="N62" i="42"/>
  <c r="M62" i="42"/>
  <c r="L62" i="42"/>
  <c r="K62" i="42"/>
  <c r="N61" i="42"/>
  <c r="M61" i="42"/>
  <c r="L61" i="42"/>
  <c r="K61" i="42"/>
  <c r="N59" i="42"/>
  <c r="S59" i="42" s="1"/>
  <c r="M59" i="42"/>
  <c r="L59" i="42"/>
  <c r="K59" i="42"/>
  <c r="N58" i="42"/>
  <c r="M58" i="42"/>
  <c r="L58" i="42"/>
  <c r="K58" i="42"/>
  <c r="N57" i="42"/>
  <c r="S57" i="42" s="1"/>
  <c r="M57" i="42"/>
  <c r="L57" i="42"/>
  <c r="K57" i="42"/>
  <c r="N56" i="42"/>
  <c r="S56" i="42" s="1"/>
  <c r="M56" i="42"/>
  <c r="L56" i="42"/>
  <c r="K56" i="42"/>
  <c r="N55" i="42"/>
  <c r="S55" i="42" s="1"/>
  <c r="M55" i="42"/>
  <c r="L55" i="42"/>
  <c r="K55" i="42"/>
  <c r="I19" i="25"/>
  <c r="A2" i="13"/>
  <c r="S56" i="48" l="1"/>
  <c r="S57" i="48"/>
  <c r="S60" i="48"/>
  <c r="O68" i="48"/>
  <c r="O69" i="48"/>
  <c r="O70" i="48"/>
  <c r="O71" i="48"/>
  <c r="O72" i="48"/>
  <c r="O62" i="48"/>
  <c r="O63" i="48"/>
  <c r="O64" i="48"/>
  <c r="O65" i="48"/>
  <c r="O66" i="48"/>
  <c r="O57" i="48"/>
  <c r="O59" i="48"/>
  <c r="O74" i="48"/>
  <c r="O75" i="48"/>
  <c r="O76" i="48"/>
  <c r="O77" i="48"/>
  <c r="O78" i="48"/>
  <c r="R57" i="48"/>
  <c r="R59" i="48"/>
  <c r="T59" i="48" s="1"/>
  <c r="O56" i="48"/>
  <c r="R56" i="48"/>
  <c r="O58" i="48"/>
  <c r="R58" i="48"/>
  <c r="T58" i="48" s="1"/>
  <c r="O60" i="48"/>
  <c r="R60" i="48"/>
  <c r="O65" i="44"/>
  <c r="O68" i="46"/>
  <c r="O69" i="46"/>
  <c r="O70" i="46"/>
  <c r="O71" i="46"/>
  <c r="O72" i="46"/>
  <c r="O64" i="44"/>
  <c r="O62" i="46"/>
  <c r="O63" i="46"/>
  <c r="O64" i="46"/>
  <c r="O65" i="46"/>
  <c r="O66" i="46"/>
  <c r="R56" i="46"/>
  <c r="T56" i="46" s="1"/>
  <c r="R57" i="46"/>
  <c r="T57" i="46" s="1"/>
  <c r="R58" i="46"/>
  <c r="T58" i="46" s="1"/>
  <c r="R59" i="46"/>
  <c r="T59" i="46" s="1"/>
  <c r="R60" i="46"/>
  <c r="T60" i="46" s="1"/>
  <c r="S58" i="44"/>
  <c r="S59" i="44"/>
  <c r="O74" i="42"/>
  <c r="O75" i="42"/>
  <c r="O76" i="42"/>
  <c r="O78" i="42"/>
  <c r="O77" i="42"/>
  <c r="O58" i="44"/>
  <c r="S56" i="44"/>
  <c r="S57" i="44"/>
  <c r="O55" i="44"/>
  <c r="O56" i="44"/>
  <c r="O57" i="44"/>
  <c r="O70" i="44"/>
  <c r="O74" i="44"/>
  <c r="O75" i="44"/>
  <c r="O76" i="44"/>
  <c r="O77" i="44"/>
  <c r="O78" i="44"/>
  <c r="O71" i="44"/>
  <c r="O59" i="44"/>
  <c r="O67" i="44"/>
  <c r="O68" i="44"/>
  <c r="O69" i="44"/>
  <c r="O61" i="44"/>
  <c r="O62" i="44"/>
  <c r="O63" i="44"/>
  <c r="S55" i="44"/>
  <c r="R55" i="44"/>
  <c r="R57" i="44"/>
  <c r="T57" i="44" s="1"/>
  <c r="R59" i="44"/>
  <c r="R56" i="44"/>
  <c r="R58" i="44"/>
  <c r="S58" i="42"/>
  <c r="O67" i="42"/>
  <c r="O68" i="42"/>
  <c r="O69" i="42"/>
  <c r="O70" i="42"/>
  <c r="O71" i="42"/>
  <c r="O61" i="42"/>
  <c r="O62" i="42"/>
  <c r="O63" i="42"/>
  <c r="O64" i="42"/>
  <c r="O65" i="42"/>
  <c r="O55" i="42"/>
  <c r="O56" i="42"/>
  <c r="O57" i="42"/>
  <c r="O58" i="42"/>
  <c r="O59" i="42"/>
  <c r="R55" i="42"/>
  <c r="T55" i="42" s="1"/>
  <c r="R57" i="42"/>
  <c r="T57" i="42" s="1"/>
  <c r="R59" i="42"/>
  <c r="T59" i="42" s="1"/>
  <c r="R56" i="42"/>
  <c r="T56" i="42" s="1"/>
  <c r="R58" i="42"/>
  <c r="T56" i="48" l="1"/>
  <c r="T57" i="48"/>
  <c r="T58" i="44"/>
  <c r="T60" i="48"/>
  <c r="T59" i="44"/>
  <c r="T58" i="42"/>
  <c r="T56" i="44"/>
  <c r="T55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E5" authorId="0" shapeId="0" xr:uid="{9EBB8D5C-F13D-473B-AE25-9A60E39BDF7C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6" authorId="0" shapeId="0" xr:uid="{EAE145E3-3E79-48CC-8B2A-897B7EED63FF}">
      <text>
        <r>
          <rPr>
            <b/>
            <sz val="9"/>
            <color indexed="81"/>
            <rFont val="Tahoma"/>
            <family val="2"/>
          </rPr>
          <t>T1 xóa</t>
        </r>
      </text>
    </comment>
    <comment ref="I6" authorId="0" shapeId="0" xr:uid="{5951E51A-8529-4F55-9D2A-F96446FDC3FF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C8" authorId="0" shapeId="0" xr:uid="{DE169936-4595-493F-8E5D-B555D205D86B}">
      <text>
        <r>
          <rPr>
            <b/>
            <sz val="9"/>
            <color indexed="81"/>
            <rFont val="Tahoma"/>
            <family val="2"/>
          </rPr>
          <t>T1 xóa</t>
        </r>
      </text>
    </comment>
    <comment ref="G8" authorId="0" shapeId="0" xr:uid="{C3F66192-E05D-4132-8626-315BFC706039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I9" authorId="0" shapeId="0" xr:uid="{61F3BCE9-CA1B-4617-BAA0-B7093990D966}">
      <text>
        <r>
          <rPr>
            <b/>
            <sz val="9"/>
            <color indexed="81"/>
            <rFont val="Tahoma"/>
            <family val="2"/>
          </rPr>
          <t>Tháng 1 xếp lớp KTN 48B
LẦU 8, thiếu 1 buổ</t>
        </r>
      </text>
    </comment>
    <comment ref="K9" authorId="0" shapeId="0" xr:uid="{081105B1-E08E-4F6B-9A52-4646BC0B843C}">
      <text>
        <r>
          <rPr>
            <b/>
            <sz val="9"/>
            <color indexed="81"/>
            <rFont val="Tahoma"/>
            <family val="2"/>
          </rPr>
          <t>411-AB2</t>
        </r>
      </text>
    </comment>
    <comment ref="C13" authorId="0" shapeId="0" xr:uid="{474F1B24-6185-4887-9A9D-05F839563ED0}">
      <text>
        <r>
          <rPr>
            <b/>
            <sz val="9"/>
            <color indexed="81"/>
            <rFont val="Tahoma"/>
            <family val="2"/>
          </rPr>
          <t>Tháng 1 xóa</t>
        </r>
      </text>
    </comment>
    <comment ref="E13" authorId="0" shapeId="0" xr:uid="{DD665FFC-3189-44D7-96F4-41AA7377721B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Q14" authorId="0" shapeId="0" xr:uid="{EFF4DD38-0DD4-4448-B542-762ABFA67FF7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G18" authorId="0" shapeId="0" xr:uid="{A81CD824-E83E-4509-8C2A-1B224D64B089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  <comment ref="C20" authorId="0" shapeId="0" xr:uid="{18358AB1-28BD-4096-ACB9-2103CDA257BE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E24" authorId="0" shapeId="0" xr:uid="{9B582EB8-36AF-4CDE-9AF1-48E760AF530A}">
      <text>
        <r>
          <rPr>
            <b/>
            <sz val="9"/>
            <color indexed="81"/>
            <rFont val="Tahoma"/>
            <family val="2"/>
          </rPr>
          <t>Tháng 1 xong CT</t>
        </r>
      </text>
    </comment>
    <comment ref="K26" authorId="0" shapeId="0" xr:uid="{06ED6C92-8A93-4921-9D6D-F450F56FDF55}">
      <text>
        <r>
          <rPr>
            <b/>
            <sz val="9"/>
            <color indexed="81"/>
            <rFont val="Tahoma"/>
            <family val="2"/>
          </rPr>
          <t>P401-AC</t>
        </r>
      </text>
    </comment>
    <comment ref="I32" authorId="0" shapeId="0" xr:uid="{F0927882-E7CB-4F35-BB23-E2E8CFD80105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G34" authorId="0" shapeId="0" xr:uid="{7567B13D-1E57-4F1B-B3E5-82435FA63295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E44" authorId="0" shapeId="0" xr:uid="{812C9112-3268-497B-9EEC-64219472A738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K44" authorId="0" shapeId="0" xr:uid="{FACF77BA-E831-4028-8B92-636D17CE862F}">
      <text>
        <r>
          <rPr>
            <b/>
            <sz val="9"/>
            <color indexed="81"/>
            <rFont val="Tahoma"/>
            <family val="2"/>
          </rPr>
          <t>CƠ SỞ AC
trừ T4</t>
        </r>
      </text>
    </comment>
    <comment ref="I48" authorId="0" shapeId="0" xr:uid="{8CB09C5E-D7D0-43F9-B36C-184B26D43DAD}">
      <text>
        <r>
          <rPr>
            <b/>
            <sz val="9"/>
            <color indexed="81"/>
            <rFont val="Tahoma"/>
            <family val="2"/>
          </rPr>
          <t xml:space="preserve">KTN 48B
LẦU 8 </t>
        </r>
      </text>
    </comment>
    <comment ref="K50" authorId="0" shapeId="0" xr:uid="{F80BDBEF-B8F1-410E-8E29-AB37179B6B8F}">
      <text>
        <r>
          <rPr>
            <b/>
            <sz val="9"/>
            <color indexed="81"/>
            <rFont val="Tahoma"/>
            <family val="2"/>
          </rPr>
          <t>401-AB1</t>
        </r>
      </text>
    </comment>
    <comment ref="I52" authorId="0" shapeId="0" xr:uid="{8B9B5B5A-2043-4184-989A-41120D978E07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8741B4D6-8E4B-4DE2-8147-C594037F49E0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6" authorId="0" shapeId="0" xr:uid="{0B63DE76-D71A-45B5-8CF9-2390BE6D9A2C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W7" authorId="0" shapeId="0" xr:uid="{B97B283A-2B95-490D-B2E8-628C73F7E1CD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8" authorId="0" shapeId="0" xr:uid="{4036C415-CDA3-47CE-A01B-1B6DD884A247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G10" authorId="0" shapeId="0" xr:uid="{BD07F370-4DEA-4392-9365-BD9A239BFC2C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E11" authorId="0" shapeId="0" xr:uid="{48E51602-5D00-4DB9-AE66-8FC40B4F3BE4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W12" authorId="0" shapeId="0" xr:uid="{48E5AA44-FC71-41CD-BF58-AC3FF961B31E}">
      <text>
        <r>
          <rPr>
            <b/>
            <sz val="9"/>
            <color indexed="81"/>
            <rFont val="Tahoma"/>
            <family val="2"/>
          </rPr>
          <t>JP01TL_KS1A_03</t>
        </r>
      </text>
    </comment>
    <comment ref="C13" authorId="0" shapeId="0" xr:uid="{B3B55138-7F49-4FE8-BEAB-3A07F9942C7D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13" authorId="0" shapeId="0" xr:uid="{28483042-F89C-42F3-8548-5AFBFAEA3122}">
      <text>
        <r>
          <rPr>
            <b/>
            <sz val="9"/>
            <color indexed="81"/>
            <rFont val="Tahoma"/>
            <family val="2"/>
          </rPr>
          <t>phòng 602</t>
        </r>
      </text>
    </comment>
    <comment ref="Q14" authorId="0" shapeId="0" xr:uid="{CFA2E2CE-9B8F-4D3D-B290-BC92EAE4EBAA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Q15" authorId="0" shapeId="0" xr:uid="{EF5F8832-60AC-4268-B2CC-04216364AAE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I17" authorId="0" shapeId="0" xr:uid="{578D57E4-6CA3-4684-9C96-AF34852F9108}">
      <text>
        <r>
          <rPr>
            <b/>
            <sz val="9"/>
            <color indexed="81"/>
            <rFont val="Tahoma"/>
            <family val="2"/>
          </rPr>
          <t>301-AB1</t>
        </r>
      </text>
    </comment>
    <comment ref="W17" authorId="0" shapeId="0" xr:uid="{05D7B953-29AE-42FF-B47F-71ACF008F249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18" authorId="0" shapeId="0" xr:uid="{38177414-C04E-4F77-B8D2-1476E5DCD524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  <comment ref="C19" authorId="0" shapeId="0" xr:uid="{20532D75-F874-4FDD-A3C1-F7404728A467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W20" authorId="0" shapeId="0" xr:uid="{9897C122-45D0-485A-9FF4-916893B8D9F1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L23" authorId="0" shapeId="0" xr:uid="{514E4AF7-D665-425A-930E-FAFD46966914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J25" authorId="0" shapeId="0" xr:uid="{D8F147F3-05E6-4142-AA4F-B05E703ED33D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W26" authorId="0" shapeId="0" xr:uid="{60062603-F818-4747-BAC1-F1F252FA460C}">
      <text>
        <r>
          <rPr>
            <b/>
            <sz val="9"/>
            <color indexed="81"/>
            <rFont val="Tahoma"/>
            <family val="2"/>
          </rPr>
          <t xml:space="preserve">JP01TL_KS1A_03 </t>
        </r>
      </text>
    </comment>
    <comment ref="Q27" authorId="0" shapeId="0" xr:uid="{7CE9BDC9-A5E0-4F08-A146-144041CC56AF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W27" authorId="0" shapeId="0" xr:uid="{30011155-0EAA-4CA3-99DC-E8D7E8F5DB97}">
      <text>
        <r>
          <rPr>
            <b/>
            <sz val="9"/>
            <color indexed="81"/>
            <rFont val="Tahoma"/>
            <family val="2"/>
          </rPr>
          <t>JP01TL_KS1A_06</t>
        </r>
      </text>
    </comment>
    <comment ref="Q28" authorId="0" shapeId="0" xr:uid="{4EC21A2D-D862-4F86-9A84-C1EDA328E36C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G30" authorId="0" shapeId="0" xr:uid="{94AC9EF3-8616-4071-8448-61C955859AEC}">
      <text>
        <r>
          <rPr>
            <b/>
            <sz val="9"/>
            <color indexed="81"/>
            <rFont val="Tahoma"/>
            <family val="2"/>
          </rPr>
          <t>KTN - 50 B1
LẦU 7 -  ÂU CƠ</t>
        </r>
      </text>
    </comment>
    <comment ref="I30" authorId="0" shapeId="0" xr:uid="{F7F46FEE-5718-436C-ADDD-AFE3538E2638}">
      <text>
        <r>
          <rPr>
            <b/>
            <sz val="9"/>
            <color indexed="81"/>
            <rFont val="Tahoma"/>
            <family val="2"/>
          </rPr>
          <t>KTN - 50 B2 
LẦU 7 -  ÂU CƠ</t>
        </r>
      </text>
    </comment>
    <comment ref="I32" authorId="0" shapeId="0" xr:uid="{C05300EE-3CA6-45D5-9022-171F1285F322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W32" authorId="0" shapeId="0" xr:uid="{F19FCD8D-EE9F-4BCA-8A0D-25B4EA2ED795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33" authorId="0" shapeId="0" xr:uid="{AF5CC645-E2BD-48E6-BD2A-0B9C506F7398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E34" authorId="0" shapeId="0" xr:uid="{B4CA4F84-1573-485B-BEC6-8C5A758CA41F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34" authorId="0" shapeId="0" xr:uid="{43716933-E22B-4796-9B5E-3AE3BD2CD6EB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37" authorId="0" shapeId="0" xr:uid="{1DB04E30-D642-4377-803D-E00100DB070B}">
      <text>
        <r>
          <rPr>
            <b/>
            <sz val="9"/>
            <color indexed="81"/>
            <rFont val="Tahoma"/>
            <family val="2"/>
          </rPr>
          <t>xong chương trình</t>
        </r>
      </text>
    </comment>
    <comment ref="E38" authorId="0" shapeId="0" xr:uid="{3C4E1E5C-5883-4A3B-958A-46CAD2F3862E}">
      <text>
        <r>
          <rPr>
            <b/>
            <sz val="9"/>
            <color indexed="81"/>
            <rFont val="Tahoma"/>
            <family val="2"/>
          </rPr>
          <t>P401-AB1</t>
        </r>
      </text>
    </comment>
    <comment ref="I39" authorId="0" shapeId="0" xr:uid="{3E4D1950-ECAF-48D6-B19C-55738416E552}">
      <text>
        <r>
          <rPr>
            <b/>
            <sz val="9"/>
            <color indexed="81"/>
            <rFont val="Tahoma"/>
            <family val="2"/>
          </rPr>
          <t>xong chương trình</t>
        </r>
      </text>
    </comment>
    <comment ref="Q41" authorId="0" shapeId="0" xr:uid="{AE1B3D1C-FBDE-477F-A367-477BB3C687D6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W44" authorId="0" shapeId="0" xr:uid="{0EE92C6E-FB09-4321-8C70-08CA88814AF8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46" authorId="0" shapeId="0" xr:uid="{AD9EDE1C-C4D3-4E13-B494-1D9275E0DC9A}">
      <text>
        <r>
          <rPr>
            <b/>
            <sz val="9"/>
            <color indexed="81"/>
            <rFont val="Tahoma"/>
            <family val="2"/>
          </rPr>
          <t>KTN - 51B
LẦU 8 - AB</t>
        </r>
      </text>
    </comment>
    <comment ref="E47" authorId="0" shapeId="0" xr:uid="{31A42E5C-9C82-4784-9AED-9D9695CE6F75}">
      <text>
        <r>
          <rPr>
            <b/>
            <sz val="9"/>
            <color indexed="81"/>
            <rFont val="Tahoma"/>
            <family val="2"/>
          </rPr>
          <t>TL10 - LHS24</t>
        </r>
      </text>
    </comment>
    <comment ref="I47" authorId="0" shapeId="0" xr:uid="{5BE162DB-6BDA-4DDE-B490-C20B33755C1C}">
      <text>
        <r>
          <rPr>
            <b/>
            <sz val="9"/>
            <color indexed="81"/>
            <rFont val="Tahoma"/>
            <family val="2"/>
          </rPr>
          <t xml:space="preserve">TL08 - 638 Dân
ÂU CƠ </t>
        </r>
      </text>
    </comment>
    <comment ref="K47" authorId="0" shapeId="0" xr:uid="{59BDEE2F-A746-48F8-A847-8B2CE825FF9B}">
      <text>
        <r>
          <rPr>
            <b/>
            <sz val="9"/>
            <color indexed="81"/>
            <rFont val="Tahoma"/>
            <family val="2"/>
          </rPr>
          <t>TL03 - E636 Dân
ÂU CƠ</t>
        </r>
      </text>
    </comment>
    <comment ref="W47" authorId="0" shapeId="0" xr:uid="{7C9E7D46-9813-4BCE-9D7E-3547A56307EE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K50" authorId="0" shapeId="0" xr:uid="{9E7EA46E-4E1F-42F6-80A3-19A51D0772EF}">
      <text>
        <r>
          <rPr>
            <b/>
            <sz val="9"/>
            <color indexed="81"/>
            <rFont val="Tahoma"/>
            <family val="2"/>
          </rPr>
          <t>TL18 - E630  nguyên
ÂU CƠ</t>
        </r>
      </text>
    </comment>
    <comment ref="C52" authorId="0" shapeId="0" xr:uid="{C050CE26-E263-41FF-8E5C-164B529105AB}">
      <text>
        <r>
          <rPr>
            <b/>
            <sz val="9"/>
            <color indexed="81"/>
            <rFont val="Tahoma"/>
            <family val="2"/>
          </rPr>
          <t>TL42 - E634
ÂU CƠ</t>
        </r>
      </text>
    </comment>
    <comment ref="I52" authorId="0" shapeId="0" xr:uid="{F6AFB5C1-602A-4331-A47E-EF6D43C1CC5D}">
      <text>
        <r>
          <rPr>
            <b/>
            <sz val="9"/>
            <color indexed="81"/>
            <rFont val="Tahoma"/>
            <family val="2"/>
          </rPr>
          <t>TL49 - KS40
ÂU CƠ</t>
        </r>
      </text>
    </comment>
    <comment ref="K52" authorId="0" shapeId="0" xr:uid="{6B390FDA-7C77-4AA9-96BC-2DFB458DB8BE}">
      <text>
        <r>
          <rPr>
            <b/>
            <sz val="9"/>
            <color indexed="81"/>
            <rFont val="Tahoma"/>
            <family val="2"/>
          </rPr>
          <t>TL38 - KS48
ÂU CƠ</t>
        </r>
      </text>
    </comment>
    <comment ref="W52" authorId="0" shapeId="0" xr:uid="{09B6E7DA-6926-4AFE-A164-A48883B2655F}">
      <text>
        <r>
          <rPr>
            <b/>
            <sz val="9"/>
            <color indexed="81"/>
            <rFont val="Tahoma"/>
            <family val="2"/>
          </rPr>
          <t xml:space="preserve">JP01TL_KS1A_03 </t>
        </r>
      </text>
    </comment>
    <comment ref="I53" authorId="0" shapeId="0" xr:uid="{CB03E9FA-6337-4466-AC35-BC8F49746E97}">
      <text>
        <r>
          <rPr>
            <b/>
            <sz val="9"/>
            <color indexed="81"/>
            <rFont val="Tahoma"/>
            <family val="2"/>
          </rPr>
          <t>TL32 - KS46</t>
        </r>
      </text>
    </comment>
    <comment ref="Q54" authorId="0" shapeId="0" xr:uid="{5CBAE3C7-38D4-4AA4-8EF6-AE0B23491FEF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W54" authorId="0" shapeId="0" xr:uid="{2F90B281-1A78-40D5-A9BE-12AAD181CDD9}">
      <text>
        <r>
          <rPr>
            <b/>
            <sz val="9"/>
            <color indexed="81"/>
            <rFont val="Tahoma"/>
            <family val="2"/>
          </rPr>
          <t>JP01TL_KS1A_06</t>
        </r>
      </text>
    </comment>
    <comment ref="Q55" authorId="0" shapeId="0" xr:uid="{34CAF6FD-CFDA-426B-9741-070FF01066C1}">
      <text>
        <r>
          <rPr>
            <b/>
            <sz val="9"/>
            <color indexed="81"/>
            <rFont val="Tahoma"/>
            <family val="2"/>
          </rPr>
          <t>JP03TL_KS1A_01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06CFEC7D-F177-420A-B4CD-D65FB5449A70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W7" authorId="0" shapeId="0" xr:uid="{76BFD480-194C-4D4F-A575-F079143C0AD9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E10" authorId="0" shapeId="0" xr:uid="{C639C9B8-7A42-4C19-9419-97B34C3180F9}">
      <text>
        <r>
          <rPr>
            <b/>
            <sz val="9"/>
            <color indexed="81"/>
            <rFont val="Tahoma"/>
            <family val="2"/>
          </rPr>
          <t>401</t>
        </r>
      </text>
    </comment>
    <comment ref="K10" authorId="0" shapeId="0" xr:uid="{BF1D30B7-AD6E-4034-A0AB-471140DF73EA}">
      <text>
        <r>
          <rPr>
            <b/>
            <sz val="9"/>
            <color indexed="81"/>
            <rFont val="Tahoma"/>
            <family val="2"/>
          </rPr>
          <t>chuyển học AB</t>
        </r>
      </text>
    </comment>
    <comment ref="C11" authorId="0" shapeId="0" xr:uid="{7C762D96-51B1-4181-9614-13F4EABA0B58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E11" authorId="0" shapeId="0" xr:uid="{FFA55A5F-5A4D-40DB-96AB-E1604E66A3EE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12" authorId="0" shapeId="0" xr:uid="{38BBDDAD-8BC9-4678-B86A-E5C05F8BA903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12" authorId="0" shapeId="0" xr:uid="{8ABD1AE5-6DC6-4205-9C7A-99393C75ED2A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Q14" authorId="0" shapeId="0" xr:uid="{52EFDC70-8D04-4866-8C28-67D2D0CDDBF4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Q15" authorId="0" shapeId="0" xr:uid="{AB0055EC-E66B-411E-8AB6-32F9497B1DFE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4AE1953D-91A0-4A99-A0D0-DF4268323D8C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C19" authorId="0" shapeId="0" xr:uid="{D90E90A7-829A-459A-ABE7-72E758EA8E1B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H20" authorId="0" shapeId="0" xr:uid="{F3936679-4253-46FA-BA56-129DB23D3A11}">
      <text>
        <r>
          <rPr>
            <b/>
            <sz val="9"/>
            <color indexed="81"/>
            <rFont val="Tahoma"/>
            <family val="2"/>
          </rPr>
          <t>Đầu tháng 3 học</t>
        </r>
      </text>
    </comment>
    <comment ref="W20" authorId="0" shapeId="0" xr:uid="{E1A20F78-800C-4C3B-B5F7-42465ED406A6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21" authorId="0" shapeId="0" xr:uid="{41BC8F35-0471-426D-9C0A-12821CDB91E6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I21" authorId="0" shapeId="0" xr:uid="{30EBE24C-0102-4E58-80B6-59E0DC7CAFC6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E22" authorId="0" shapeId="0" xr:uid="{3FC4FAA9-576F-4117-AF3D-AAE17224568B}">
      <text>
        <r>
          <rPr>
            <b/>
            <sz val="9"/>
            <color indexed="81"/>
            <rFont val="Tahoma"/>
            <family val="2"/>
          </rPr>
          <t>T3 xếp xuống tiết 7-8</t>
        </r>
      </text>
    </comment>
    <comment ref="I23" authorId="0" shapeId="0" xr:uid="{7C58623A-E7AF-404A-AD7B-90A68ACDF99F}">
      <text>
        <r>
          <rPr>
            <b/>
            <sz val="9"/>
            <color indexed="81"/>
            <rFont val="Tahoma"/>
            <family val="2"/>
          </rPr>
          <t>P402-AC</t>
        </r>
      </text>
    </comment>
    <comment ref="Q27" authorId="0" shapeId="0" xr:uid="{64836288-DFF1-4D5A-96CB-94B588C6E481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Q28" authorId="0" shapeId="0" xr:uid="{C5C62B6E-EDEC-42F6-888C-59815EA3EAF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C39" authorId="0" shapeId="0" xr:uid="{DED45FE3-B956-4FCA-893A-60427F087780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J39" authorId="0" shapeId="0" xr:uid="{CCB4601F-294F-4C8A-BF8F-DDAA08A7FBDB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W43" authorId="0" shapeId="0" xr:uid="{ED565C3E-85D9-4BCA-92A5-9E73655055FD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45" authorId="0" shapeId="0" xr:uid="{BCE11FA9-7394-46DF-BB5F-AE868FC3E92A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I46" authorId="0" shapeId="0" xr:uid="{935D2F12-2EFB-4119-B829-B2EAECEC03EC}">
      <text>
        <r>
          <rPr>
            <b/>
            <sz val="9"/>
            <color indexed="81"/>
            <rFont val="Tahoma"/>
            <family val="2"/>
          </rPr>
          <t>P304-AB</t>
        </r>
      </text>
    </comment>
    <comment ref="G47" authorId="0" shapeId="0" xr:uid="{647B0B24-6367-4CAA-A3CB-7F66CE0051F2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K47" authorId="0" shapeId="0" xr:uid="{42ABD061-6FDE-44B4-AF66-F9E369D68246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G49" authorId="0" shapeId="0" xr:uid="{85F4D94F-0F9C-4992-89F1-CDC05191D1E7}">
      <text>
        <r>
          <rPr>
            <b/>
            <sz val="9"/>
            <color indexed="81"/>
            <rFont val="Tahoma"/>
            <family val="2"/>
          </rPr>
          <t>P502</t>
        </r>
      </text>
    </comment>
    <comment ref="I52" authorId="0" shapeId="0" xr:uid="{7E544977-9AE7-41EC-A610-FB082FFAD419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K52" authorId="0" shapeId="0" xr:uid="{0E94BC99-2F54-45BB-AF69-A978FDF5BFE9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W53" authorId="0" shapeId="0" xr:uid="{82455CE2-6DC6-4561-A467-267ECCB0702E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7ACD2955-1A9B-49CD-9665-9D9295FB3FF6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J6" authorId="0" shapeId="0" xr:uid="{EA6C5474-6404-40E7-BCD6-7CF2AFCA5505}">
      <text>
        <r>
          <rPr>
            <b/>
            <sz val="9"/>
            <color indexed="81"/>
            <rFont val="Tahoma"/>
            <family val="2"/>
          </rPr>
          <t>Đầu tháng 3 học</t>
        </r>
      </text>
    </comment>
    <comment ref="C7" authorId="0" shapeId="0" xr:uid="{D63DD246-21D6-4BB1-82B2-5A19D60BEE56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K9" authorId="0" shapeId="0" xr:uid="{A4CA975F-DB68-4F7B-92D1-0B9643165EA5}">
      <text>
        <r>
          <rPr>
            <b/>
            <sz val="9"/>
            <color indexed="81"/>
            <rFont val="Tahoma"/>
            <family val="2"/>
          </rPr>
          <t>chuyển học AB</t>
        </r>
      </text>
    </comment>
    <comment ref="E11" authorId="0" shapeId="0" xr:uid="{61EA9C0D-70BB-4F5D-88FA-9EB35591029A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12" authorId="0" shapeId="0" xr:uid="{1FE5155A-C359-43EF-AAEE-2DDAF411CDAD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K12" authorId="0" shapeId="0" xr:uid="{1271AF47-2ABC-4382-A85C-C0DFDAB7813C}">
      <text>
        <r>
          <rPr>
            <b/>
            <sz val="9"/>
            <color indexed="81"/>
            <rFont val="Tahoma"/>
            <family val="2"/>
          </rPr>
          <t>P.505-AC</t>
        </r>
      </text>
    </comment>
    <comment ref="Q15" authorId="0" shapeId="0" xr:uid="{6851DA0D-AEDE-42D7-99BC-E77E4C27DC8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F09FCD52-5A4B-4DFC-91AE-DC6A02483EB7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G18" authorId="0" shapeId="0" xr:uid="{FBA9EBDA-9EF5-4C64-8DEC-D27B65BE8E6A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I19" authorId="0" shapeId="0" xr:uid="{0B8F3EB3-4245-42AF-ABF8-FC3B604BCED2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J19" authorId="0" shapeId="0" xr:uid="{A3ECFB3D-8165-4A04-9B44-027BFBD1CD7C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G23" authorId="0" shapeId="0" xr:uid="{7624BF54-4B92-4DD2-BD57-7ADAC29C354B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I23" authorId="0" shapeId="0" xr:uid="{FECEE908-6C01-42C8-B32D-BD293D5A24C2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23" authorId="0" shapeId="0" xr:uid="{2D98A795-AFAB-4D88-BB09-1E5852AC775A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G24" authorId="0" shapeId="0" xr:uid="{3652F70E-0047-44A2-AC24-BB84FADF666C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G25" authorId="0" shapeId="0" xr:uid="{D815E6A1-EB56-4743-885C-BADA74995407}">
      <text>
        <r>
          <rPr>
            <b/>
            <sz val="9"/>
            <color indexed="81"/>
            <rFont val="Tahoma"/>
            <family val="2"/>
          </rPr>
          <t>P402-AC trừ T6 có bạn học ĐH</t>
        </r>
      </text>
    </comment>
    <comment ref="I26" authorId="0" shapeId="0" xr:uid="{51393619-4BBD-4450-9183-F1515759A3E5}">
      <text>
        <r>
          <rPr>
            <b/>
            <sz val="9"/>
            <color indexed="81"/>
            <rFont val="Tahoma"/>
            <family val="2"/>
          </rPr>
          <t xml:space="preserve"> CHỈ HỌC TIẾT 7-8</t>
        </r>
      </text>
    </comment>
    <comment ref="Q28" authorId="0" shapeId="0" xr:uid="{B35A16D2-9376-404A-A116-3568348ADB6E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I34" authorId="0" shapeId="0" xr:uid="{04DA64B1-6E77-43DE-9A04-F394A78C205F}">
      <text>
        <r>
          <rPr>
            <b/>
            <sz val="9"/>
            <color indexed="81"/>
            <rFont val="Tahoma"/>
            <family val="2"/>
          </rPr>
          <t xml:space="preserve">P604-AC
T4 </t>
        </r>
      </text>
    </comment>
    <comment ref="C39" authorId="0" shapeId="0" xr:uid="{DCA552EE-FDF5-4B8C-A63B-41C9EBDE6434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E39" authorId="0" shapeId="0" xr:uid="{9E768E4E-06F1-43B1-B7CB-CC003800A88D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K39" authorId="0" shapeId="0" xr:uid="{876A35C4-A720-4416-948D-4F841FFDE84D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G44" authorId="0" shapeId="0" xr:uid="{CD89E353-367C-4216-9EBC-95087DEC2AAE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G47" authorId="0" shapeId="0" xr:uid="{653D96F3-A498-414C-B295-285FDBC05306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H47" authorId="0" shapeId="0" xr:uid="{CBB87755-E5C7-4437-A3F5-BD48FD89C288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I47" authorId="0" shapeId="0" xr:uid="{C76B905A-9C29-454C-81C8-1E224DF65C37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47" authorId="0" shapeId="0" xr:uid="{23EB1DB9-EB99-488D-81F7-9BE4BBDE4E37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I49" authorId="0" shapeId="0" xr:uid="{BE8E6EB1-C137-49A1-9748-4478E5B28A2A}">
      <text>
        <r>
          <rPr>
            <b/>
            <sz val="9"/>
            <color indexed="81"/>
            <rFont val="Tahoma"/>
            <family val="2"/>
          </rPr>
          <t>trừ t6</t>
        </r>
      </text>
    </comment>
    <comment ref="W53" authorId="0" shapeId="0" xr:uid="{95FEE504-499A-43F6-9838-6A6D4C0C0001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I5" authorId="0" shapeId="0" xr:uid="{272B1076-491E-4ED8-B658-447C1F279952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E6" authorId="0" shapeId="0" xr:uid="{9B100F3A-8549-4736-8DBF-A5F01D475382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C10" authorId="0" shapeId="0" xr:uid="{8D96D0E5-A52A-4E37-847A-BB90D92E3C37}">
      <text>
        <r>
          <rPr>
            <b/>
            <sz val="9"/>
            <color indexed="81"/>
            <rFont val="Tahoma"/>
            <family val="2"/>
          </rPr>
          <t>AC- CỐ dịnh tiết 1-2</t>
        </r>
      </text>
    </comment>
    <comment ref="E11" authorId="0" shapeId="0" xr:uid="{C37D7184-7FB9-4B9D-98F5-57101269FFBA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G12" authorId="0" shapeId="0" xr:uid="{21E18F0D-5268-4DAE-A247-CC12732BE689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K13" authorId="0" shapeId="0" xr:uid="{54EC7095-21B0-4983-BB30-F9E38F25F61B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Q15" authorId="0" shapeId="0" xr:uid="{F06F2098-39C4-4E4D-9CE7-2069E3D81A5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619070AD-0E09-4C0C-B986-54241A8DF8E6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C19" authorId="0" shapeId="0" xr:uid="{F2BDFD9B-8A50-42D5-BB31-86574050CBFD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J19" authorId="0" shapeId="0" xr:uid="{0D3A9E6D-C065-4E42-B57F-DBB36CC5CF6F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E20" authorId="0" shapeId="0" xr:uid="{718D4593-772F-44A7-9504-64C9140A828F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I21" authorId="0" shapeId="0" xr:uid="{972A0460-215C-47CD-88F2-9F4C8C5F0AE7}">
      <text>
        <r>
          <rPr>
            <b/>
            <sz val="9"/>
            <color indexed="81"/>
            <rFont val="Tahoma"/>
            <family val="2"/>
          </rPr>
          <t>trừ thứ 4 và T6</t>
        </r>
      </text>
    </comment>
    <comment ref="E22" authorId="0" shapeId="0" xr:uid="{3FA215C5-B4C8-4619-A408-E702C877A053}">
      <text>
        <r>
          <rPr>
            <b/>
            <sz val="9"/>
            <color indexed="81"/>
            <rFont val="Tahoma"/>
            <family val="2"/>
          </rPr>
          <t>t7 XÓA</t>
        </r>
      </text>
    </comment>
    <comment ref="C24" authorId="0" shapeId="0" xr:uid="{3EF84E6B-020F-4406-A3FA-4167D93116A6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D25" authorId="0" shapeId="0" xr:uid="{DE547B59-8C20-4E43-A93B-88F7FC7E9F08}">
      <text>
        <r>
          <rPr>
            <b/>
            <sz val="9"/>
            <color indexed="81"/>
            <rFont val="Tahoma"/>
            <charset val="1"/>
          </rPr>
          <t>Nguyên</t>
        </r>
      </text>
    </comment>
    <comment ref="Q28" authorId="0" shapeId="0" xr:uid="{9572E1FD-C022-4444-8B3B-642E82C0FCD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C30" authorId="0" shapeId="0" xr:uid="{0EE98AD2-5FC8-479C-AA6E-2CB1484FAA12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E32" authorId="0" shapeId="0" xr:uid="{BBCC0AD7-3D78-47C5-AB5C-958B9E0541A7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C33" authorId="0" shapeId="0" xr:uid="{0A0AB0A8-3ADC-4226-8D88-45F81BED28C7}">
      <text>
        <r>
          <rPr>
            <b/>
            <sz val="9"/>
            <color indexed="81"/>
            <rFont val="Tahoma"/>
            <family val="2"/>
          </rPr>
          <t>cố định tiết 1-2
trừ T6</t>
        </r>
      </text>
    </comment>
    <comment ref="G34" authorId="0" shapeId="0" xr:uid="{87EAC4B2-4AF3-4D29-B915-8A9D5131F354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C37" authorId="0" shapeId="0" xr:uid="{61D10168-76D7-4174-B85B-CFEBD3D093D1}">
      <text>
        <r>
          <rPr>
            <b/>
            <sz val="9"/>
            <color indexed="81"/>
            <rFont val="Tahoma"/>
            <charset val="1"/>
          </rPr>
          <t>cố định tiết 1-2, trừ T2</t>
        </r>
      </text>
    </comment>
    <comment ref="E37" authorId="0" shapeId="0" xr:uid="{DBA2F8FA-FE6F-4F20-9911-04EE09651475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I37" authorId="0" shapeId="0" xr:uid="{F51F8EA1-B233-40E9-B66B-B79D2571CCEF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C38" authorId="0" shapeId="0" xr:uid="{E171DC10-FDF3-44DA-A9C6-5D742577081E}">
      <text>
        <r>
          <rPr>
            <b/>
            <sz val="9"/>
            <color indexed="81"/>
            <rFont val="Tahoma"/>
            <charset val="1"/>
          </rPr>
          <t>cố định tiết 1-2, trừ T3</t>
        </r>
      </text>
    </comment>
    <comment ref="K38" authorId="0" shapeId="0" xr:uid="{C203A37C-5B4D-40D0-894D-2B201F34E186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K39" authorId="0" shapeId="0" xr:uid="{CB088236-C2EF-413C-AC66-1256D70CF119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J44" authorId="0" shapeId="0" xr:uid="{5CDD41C8-82CF-4090-837A-4CAC44F97265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45" authorId="0" shapeId="0" xr:uid="{30634FCB-4341-4B51-97D5-49350C444A71}">
      <text>
        <r>
          <rPr>
            <b/>
            <sz val="9"/>
            <color indexed="81"/>
            <rFont val="Tahoma"/>
            <family val="2"/>
          </rPr>
          <t>cố định tiết 1-2</t>
        </r>
        <r>
          <rPr>
            <sz val="9"/>
            <color indexed="81"/>
            <rFont val="Tahoma"/>
            <family val="2"/>
          </rPr>
          <t xml:space="preserve">
trừ T6</t>
        </r>
      </text>
    </comment>
    <comment ref="C46" authorId="0" shapeId="0" xr:uid="{803041BD-795F-463B-A1B9-6457E5E59567}">
      <text>
        <r>
          <rPr>
            <b/>
            <sz val="9"/>
            <color indexed="81"/>
            <rFont val="Tahoma"/>
            <charset val="1"/>
          </rPr>
          <t>trừ T6</t>
        </r>
      </text>
    </comment>
    <comment ref="E46" authorId="0" shapeId="0" xr:uid="{54F2F4A9-ED8D-4C13-BB5A-78581C85CB22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I49" authorId="0" shapeId="0" xr:uid="{18EDB1D0-4590-4DBF-AC89-E49C067AB142}">
      <text>
        <r>
          <rPr>
            <b/>
            <sz val="9"/>
            <color indexed="81"/>
            <rFont val="Tahoma"/>
            <family val="2"/>
          </rPr>
          <t>trừ t4&amp; t6</t>
        </r>
      </text>
    </comment>
    <comment ref="C50" authorId="0" shapeId="0" xr:uid="{2D15C182-9A51-4C7F-AF4C-0DC8F38095B2}">
      <text>
        <r>
          <rPr>
            <b/>
            <sz val="9"/>
            <color indexed="81"/>
            <rFont val="Tahoma"/>
            <charset val="1"/>
          </rPr>
          <t>trừ T5 và T6</t>
        </r>
      </text>
    </comment>
    <comment ref="C51" authorId="0" shapeId="0" xr:uid="{B71EB602-07FB-4D8D-B6C3-6DB3BF24C0E5}">
      <text>
        <r>
          <rPr>
            <b/>
            <sz val="9"/>
            <color indexed="81"/>
            <rFont val="Tahoma"/>
            <charset val="1"/>
          </rPr>
          <t>từ đầu sáng T5</t>
        </r>
      </text>
    </comment>
    <comment ref="J51" authorId="0" shapeId="0" xr:uid="{488F676D-90EE-4470-A088-61977B18BB66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W53" authorId="0" shapeId="0" xr:uid="{DC53EC6B-5DE5-4205-BB40-E822D48D2938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sharedStrings.xml><?xml version="1.0" encoding="utf-8"?>
<sst xmlns="http://schemas.openxmlformats.org/spreadsheetml/2006/main" count="2903" uniqueCount="625">
  <si>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16/12/2024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12.2024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</si>
  <si>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r>
      <rPr>
        <b/>
        <sz val="24"/>
        <color theme="1"/>
        <rFont val="Verdana"/>
        <family val="2"/>
      </rPr>
      <t>CƠ SỞ ẤP BẮC (LẦU 08) - ÂU CƠ - ĐÀO TẠO LỚP CHÍNH</t>
    </r>
    <r>
      <rPr>
        <b/>
        <sz val="20"/>
        <color theme="1"/>
        <rFont val="Verdana"/>
        <family val="2"/>
      </rPr>
      <t xml:space="preserve">
</t>
    </r>
    <r>
      <rPr>
        <sz val="20"/>
        <color theme="1"/>
        <rFont val="Verdana"/>
        <family val="2"/>
      </rPr>
      <t>Đ/c: 40/12 Ấp Bắc &amp; 620 Âu Cơ - HCM</t>
    </r>
  </si>
  <si>
    <t xml:space="preserve">  ĐÀO TẠO TRUNG TÂM LIÊN KẾT
</t>
  </si>
  <si>
    <t>NGÀY</t>
  </si>
  <si>
    <r>
      <t xml:space="preserve"> 1 - 2</t>
    </r>
    <r>
      <rPr>
        <b/>
        <sz val="15"/>
        <rFont val="Tahoma"/>
        <family val="2"/>
      </rPr>
      <t>(08h-09h30)</t>
    </r>
  </si>
  <si>
    <t>GV</t>
  </si>
  <si>
    <r>
      <t xml:space="preserve"> 3 - 4</t>
    </r>
    <r>
      <rPr>
        <b/>
        <sz val="15"/>
        <rFont val="Tahoma"/>
        <family val="2"/>
      </rPr>
      <t>(10h-11h30)</t>
    </r>
  </si>
  <si>
    <r>
      <t xml:space="preserve"> 5 - 6</t>
    </r>
    <r>
      <rPr>
        <b/>
        <sz val="15"/>
        <rFont val="Tahoma"/>
        <family val="2"/>
      </rPr>
      <t>(13h15-14h45)</t>
    </r>
  </si>
  <si>
    <r>
      <t xml:space="preserve"> 7 - 8</t>
    </r>
    <r>
      <rPr>
        <b/>
        <sz val="15"/>
        <rFont val="Tahoma"/>
        <family val="2"/>
      </rPr>
      <t>(15h15-16h45)</t>
    </r>
  </si>
  <si>
    <r>
      <t xml:space="preserve"> 9 - 10 </t>
    </r>
    <r>
      <rPr>
        <b/>
        <sz val="15"/>
        <rFont val="Tahoma"/>
        <family val="2"/>
      </rPr>
      <t>(17h30 - 19h)</t>
    </r>
  </si>
  <si>
    <r>
      <t xml:space="preserve"> 11 - 12</t>
    </r>
    <r>
      <rPr>
        <b/>
        <sz val="15"/>
        <rFont val="Tahoma"/>
        <family val="2"/>
      </rPr>
      <t>(19h30 - 21h)</t>
    </r>
  </si>
  <si>
    <r>
      <t xml:space="preserve"> 1 - 2 </t>
    </r>
    <r>
      <rPr>
        <b/>
        <sz val="15"/>
        <rFont val="Tahoma"/>
        <family val="2"/>
      </rPr>
      <t>(08h-09h30)</t>
    </r>
  </si>
  <si>
    <r>
      <t xml:space="preserve"> 3 - 4</t>
    </r>
    <r>
      <rPr>
        <b/>
        <sz val="16"/>
        <rFont val="Tahoma"/>
        <family val="2"/>
      </rPr>
      <t xml:space="preserve"> </t>
    </r>
    <r>
      <rPr>
        <b/>
        <sz val="15"/>
        <rFont val="Tahoma"/>
        <family val="2"/>
      </rPr>
      <t>(10h-11h30)</t>
    </r>
  </si>
  <si>
    <r>
      <t xml:space="preserve"> 5 - 6 </t>
    </r>
    <r>
      <rPr>
        <b/>
        <sz val="15"/>
        <rFont val="Tahoma"/>
        <family val="2"/>
      </rPr>
      <t>(13h15-14h45)</t>
    </r>
  </si>
  <si>
    <r>
      <t xml:space="preserve"> 7 - 8</t>
    </r>
    <r>
      <rPr>
        <b/>
        <sz val="15"/>
        <color theme="9" tint="0.39997558519241921"/>
        <rFont val="Tahoma"/>
        <family val="2"/>
      </rPr>
      <t xml:space="preserve"> </t>
    </r>
    <r>
      <rPr>
        <b/>
        <sz val="15"/>
        <rFont val="Tahoma"/>
        <family val="2"/>
      </rPr>
      <t>(15h15-16h45)</t>
    </r>
  </si>
  <si>
    <t>THỨ 2</t>
  </si>
  <si>
    <t>09/12</t>
  </si>
  <si>
    <t xml:space="preserve"> KTN - 47B1
LẦU 8</t>
  </si>
  <si>
    <t>Nguyên</t>
  </si>
  <si>
    <t xml:space="preserve"> KTN - 47B2
LẦU 8</t>
  </si>
  <si>
    <t>TL12 - E628</t>
  </si>
  <si>
    <t>Dân</t>
  </si>
  <si>
    <t>JP01TL_KS1A_01</t>
  </si>
  <si>
    <t>Nhu</t>
  </si>
  <si>
    <t>THỨ 3</t>
  </si>
  <si>
    <t>10/12</t>
  </si>
  <si>
    <t>TL47 - GXC 5 
ÂU CƠ</t>
  </si>
  <si>
    <t>TL36- E626
ÂU CƠ</t>
  </si>
  <si>
    <t>TL43 - LHS25</t>
  </si>
  <si>
    <t xml:space="preserve">TL29 - E635 </t>
  </si>
  <si>
    <t xml:space="preserve">TL16 - KS47 </t>
  </si>
  <si>
    <t>Trang</t>
  </si>
  <si>
    <t>TL32 - TV36</t>
  </si>
  <si>
    <t>JP01TL_KS1A_02</t>
  </si>
  <si>
    <t>THỨ 4</t>
  </si>
  <si>
    <t>11/12</t>
  </si>
  <si>
    <t>TL13 - E615
ÂU CƠ</t>
  </si>
  <si>
    <t>TL45- GXC 3
ÂU CƠ</t>
  </si>
  <si>
    <t>TL-20 - E631
ÂU CƠ</t>
  </si>
  <si>
    <t>TL25 - 619
ÂU CƠ</t>
  </si>
  <si>
    <t>TL40 - E633 
ÂU CƠ</t>
  </si>
  <si>
    <t>TL 30- DN99+ST10+ST11</t>
  </si>
  <si>
    <t>TL34 - GTG3 -K1-PC14 -K1-PC15 
NEW</t>
  </si>
  <si>
    <t>TL02 - KS43</t>
  </si>
  <si>
    <t>TL46 - GXC 4</t>
  </si>
  <si>
    <t>THỨ 5</t>
  </si>
  <si>
    <t>12/12</t>
  </si>
  <si>
    <t xml:space="preserve"> KTN - 47A1
LẦU 8</t>
  </si>
  <si>
    <t xml:space="preserve"> KTN - 47A2
LẦU 8</t>
  </si>
  <si>
    <t>TL51 - TK16</t>
  </si>
  <si>
    <t>TL22- E632</t>
  </si>
  <si>
    <t xml:space="preserve"> </t>
  </si>
  <si>
    <t>TL31 - TV35</t>
  </si>
  <si>
    <t>TL33 - DNa101</t>
  </si>
  <si>
    <t>TL19 - KS41
ÂU CƠ</t>
  </si>
  <si>
    <t>TL32 - KS46
ÂU CƠ</t>
  </si>
  <si>
    <t>THỨ 6</t>
  </si>
  <si>
    <t>13/12</t>
  </si>
  <si>
    <t>TL09 - 639
NEW</t>
  </si>
  <si>
    <t xml:space="preserve">JP01TL_KS1A_03 </t>
  </si>
  <si>
    <t>TL14 - E616
ÂU CƠ</t>
  </si>
  <si>
    <t>TL 34 - E624
ÂU CƠ</t>
  </si>
  <si>
    <t>TL39 - G160 
ÂU CƠ</t>
  </si>
  <si>
    <t>TL31 - E637
ÂU CƠ</t>
  </si>
  <si>
    <t>THỨ 7</t>
  </si>
  <si>
    <t>14/12</t>
  </si>
  <si>
    <t>CHỦ NHẬT</t>
  </si>
  <si>
    <t>15/12</t>
  </si>
  <si>
    <t>JP03TL_KS1A_01</t>
  </si>
  <si>
    <t>16/12</t>
  </si>
  <si>
    <t>KTN 48A1
LẦU 8</t>
  </si>
  <si>
    <t>KTN 48A2
LẦU 8</t>
  </si>
  <si>
    <t>TL33 -E623</t>
  </si>
  <si>
    <t>TL41 - TK17</t>
  </si>
  <si>
    <t>TL03 - E636
ÂU CƠ</t>
  </si>
  <si>
    <t>17/12</t>
  </si>
  <si>
    <t>KTN - 51B - P201
NEW</t>
  </si>
  <si>
    <t>TL35 - E625 
ÂU CƠ</t>
  </si>
  <si>
    <t>KTN 49A 
 ÂU CƠ</t>
  </si>
  <si>
    <t>TL08 - E638
NEW</t>
  </si>
  <si>
    <t>TL37 - KS45</t>
  </si>
  <si>
    <t>TL07 - GXC7</t>
  </si>
  <si>
    <t>18/12</t>
  </si>
  <si>
    <t>TL01 - GXC 6 
ÂU CƠ</t>
  </si>
  <si>
    <t>KTN 48B
LẦU 8</t>
  </si>
  <si>
    <t>TL04 - GXC 2 
ÂU CƠ</t>
  </si>
  <si>
    <t>TL38 - KS48
ÂU CƠ</t>
  </si>
  <si>
    <t>19/12</t>
  </si>
  <si>
    <t>TL24 - KS39
ÂU CƠ</t>
  </si>
  <si>
    <t>TL 06- NH1+NH2
ÂU CƠ</t>
  </si>
  <si>
    <t>KTN 49B 
ÂU CƠ</t>
  </si>
  <si>
    <t>TL18 - E630  
ÂU CƠ</t>
  </si>
  <si>
    <t>TL10 - LHS24</t>
  </si>
  <si>
    <t>TL17 - E618</t>
  </si>
  <si>
    <t>20/12</t>
  </si>
  <si>
    <t>TL42 - E634
ÂU CƠ</t>
  </si>
  <si>
    <t>TL15 -E617
ÂU CƠ</t>
  </si>
  <si>
    <t>TL05 - TK18</t>
  </si>
  <si>
    <t>KTN - 51A - P201
NEW</t>
  </si>
  <si>
    <t>TL28 -E621</t>
  </si>
  <si>
    <t>TL49 - KS40
ÂU CƠ</t>
  </si>
  <si>
    <t>TL30 - E620
ÂU CƠ</t>
  </si>
  <si>
    <t>21/12</t>
  </si>
  <si>
    <t>TEST ĐẦU VÀO
TTLK</t>
  </si>
  <si>
    <t>JP01TL_KS1A_05</t>
  </si>
  <si>
    <t>JP01TL_KS1A_06</t>
  </si>
  <si>
    <t>22/12</t>
  </si>
  <si>
    <t xml:space="preserve"> 7 - 8 (15h15-16h45) </t>
  </si>
  <si>
    <t>23/12</t>
  </si>
  <si>
    <t>KTN - 50B1,2 -ÂU CƠ
NEW</t>
  </si>
  <si>
    <t>24/12</t>
  </si>
  <si>
    <t>25/12</t>
  </si>
  <si>
    <t>TL23 - GXC8
ÂU CƠ</t>
  </si>
  <si>
    <t xml:space="preserve">TL34 - GTG3 -K1-PC14- 
K1-PC15 </t>
  </si>
  <si>
    <t xml:space="preserve">TL09 - 639 </t>
  </si>
  <si>
    <t>TL35 - LA+BV+BD+AG
NEW</t>
  </si>
  <si>
    <t>26/12</t>
  </si>
  <si>
    <t>KTN - 50A1,2 -ÂU CƠ
NEW</t>
  </si>
  <si>
    <t>27/12</t>
  </si>
  <si>
    <t>28/12</t>
  </si>
  <si>
    <t>JP01TL_KS1A_04</t>
  </si>
  <si>
    <t>29/12</t>
  </si>
  <si>
    <t>30/12</t>
  </si>
  <si>
    <t>31/12</t>
  </si>
  <si>
    <t>KTN - 51B
LẦU 8 - AB</t>
  </si>
  <si>
    <t>TL08 - 638
ÂU CƠ</t>
  </si>
  <si>
    <t>01/01</t>
  </si>
  <si>
    <t>NGHỈ TẾT DL</t>
  </si>
  <si>
    <t>02/01</t>
  </si>
  <si>
    <t>TL 06- NH1+NH2
LẦU 8</t>
  </si>
  <si>
    <t>TL36 TV37-ST12 
NEW</t>
  </si>
  <si>
    <t>03/01</t>
  </si>
  <si>
    <t>KTN - 51A 
LẦU 8 - AB</t>
  </si>
  <si>
    <t xml:space="preserve"> 04/01</t>
  </si>
  <si>
    <t xml:space="preserve"> 05/01</t>
  </si>
  <si>
    <t>TRANG</t>
  </si>
  <si>
    <t>UYÊN</t>
  </si>
  <si>
    <t>NHU</t>
  </si>
  <si>
    <t>NGUYÊN</t>
  </si>
  <si>
    <t>DÂN</t>
  </si>
  <si>
    <t>TUẦN 2</t>
  </si>
  <si>
    <t>TỐI</t>
  </si>
  <si>
    <t>TỔNG</t>
  </si>
  <si>
    <t>.</t>
  </si>
  <si>
    <t>TUẦN 3</t>
  </si>
  <si>
    <t>TUẦN 1</t>
  </si>
  <si>
    <t>THÁNG</t>
  </si>
  <si>
    <t>TUẦN 4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</si>
  <si>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13/01/2025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01.2025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</si>
  <si>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06/01</t>
  </si>
  <si>
    <t>TL11 - HR7
NEW</t>
  </si>
  <si>
    <t>TL09 - 639</t>
  </si>
  <si>
    <t>KTN - 50 B1
LẦU 7 -  ÂU CƠ</t>
  </si>
  <si>
    <t>KTN - 50 B2 
LẦU 7 -  ÂU CƠ</t>
  </si>
  <si>
    <t>07/01</t>
  </si>
  <si>
    <t>Uyên</t>
  </si>
  <si>
    <t>08/01</t>
  </si>
  <si>
    <t>TL20 - E631
ÂU CƠ</t>
  </si>
  <si>
    <t xml:space="preserve">TL34 - GTG3 -K1-PC14 -K1-PC15 </t>
  </si>
  <si>
    <t>TL35 - LA+BV+BD+AG</t>
  </si>
  <si>
    <t>09/01</t>
  </si>
  <si>
    <t>KTN - 50 A1
LẦU 7 -  ÂU CƠ</t>
  </si>
  <si>
    <t>KTN - 50 A2
LẦU 7 -  ÂU CƠ</t>
  </si>
  <si>
    <t>TL14 - E642 
NEW</t>
  </si>
  <si>
    <t>10/01</t>
  </si>
  <si>
    <t>TL17 - E643
NEW</t>
  </si>
  <si>
    <t>11/01</t>
  </si>
  <si>
    <t>12/01</t>
  </si>
  <si>
    <t>13/01</t>
  </si>
  <si>
    <t>KTN 48A1
LẦU 8-AB</t>
  </si>
  <si>
    <t>KTN 48A2
LẦU 8-AB</t>
  </si>
  <si>
    <t>TL11 - HR7</t>
  </si>
  <si>
    <t>TL07 - GXC7
LẦU 8</t>
  </si>
  <si>
    <t>14/01</t>
  </si>
  <si>
    <t>KTN 49A 
LẦU 7 -  ÂU CƠ</t>
  </si>
  <si>
    <t>KTN - 51B 
LẦU 8-AB</t>
  </si>
  <si>
    <t>15/01</t>
  </si>
  <si>
    <t>KTN 48B
LẦU 8-AB</t>
  </si>
  <si>
    <t>TL27- KS50 
NEW</t>
  </si>
  <si>
    <t>16/01</t>
  </si>
  <si>
    <t>KTN 49B 
LẦU 7 -  ÂU CƠ</t>
  </si>
  <si>
    <t>17/01</t>
  </si>
  <si>
    <t xml:space="preserve">TL36 TV37-ST12 </t>
  </si>
  <si>
    <t>18/01</t>
  </si>
  <si>
    <t>19/01</t>
  </si>
  <si>
    <t>20/01</t>
  </si>
  <si>
    <t>21/01</t>
  </si>
  <si>
    <t>TL14 - E642 
ÂU CƠ</t>
  </si>
  <si>
    <t>22/01</t>
  </si>
  <si>
    <t>KTN 48B
ÂU CƠ</t>
  </si>
  <si>
    <t>TL17 - E643
ÂU CƠ</t>
  </si>
  <si>
    <t xml:space="preserve">TL39 - G160 </t>
  </si>
  <si>
    <t>23/01</t>
  </si>
  <si>
    <t>TL 06- NH1+NH2
ẤP BẮC</t>
  </si>
  <si>
    <t>24/01</t>
  </si>
  <si>
    <t>25/01</t>
  </si>
  <si>
    <t>NGHỈ TẾT AL</t>
  </si>
  <si>
    <t>27/01</t>
  </si>
  <si>
    <t>28/01</t>
  </si>
  <si>
    <t>29/01</t>
  </si>
  <si>
    <t>30/01</t>
  </si>
  <si>
    <t>31/01</t>
  </si>
  <si>
    <t xml:space="preserve"> 01/02</t>
  </si>
  <si>
    <t xml:space="preserve"> 02/02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</si>
  <si>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19/02/2025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02.2025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</si>
  <si>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03/02</t>
  </si>
  <si>
    <t>04/02</t>
  </si>
  <si>
    <t>05/02</t>
  </si>
  <si>
    <t>06/02</t>
  </si>
  <si>
    <t>07/02</t>
  </si>
  <si>
    <t>08/02</t>
  </si>
  <si>
    <t>09/02</t>
  </si>
  <si>
    <t>10/02</t>
  </si>
  <si>
    <t>11/02</t>
  </si>
  <si>
    <t>12/02</t>
  </si>
  <si>
    <t>TL15 - GXC9
NEW</t>
  </si>
  <si>
    <t>13/02</t>
  </si>
  <si>
    <t>TL27- KS50 
ÂU CƠ</t>
  </si>
  <si>
    <t>14/02</t>
  </si>
  <si>
    <t>TL 01 - DNa102- KS3
NEW</t>
  </si>
  <si>
    <t>15/02</t>
  </si>
  <si>
    <t>16/02</t>
  </si>
  <si>
    <t>17/02</t>
  </si>
  <si>
    <t>18/02</t>
  </si>
  <si>
    <t xml:space="preserve">TL36 - ST12 </t>
  </si>
  <si>
    <t>19/02</t>
  </si>
  <si>
    <t xml:space="preserve">TL40 - E633 </t>
  </si>
  <si>
    <t>20/02</t>
  </si>
  <si>
    <t>JP01TL_KS1A_02.2</t>
  </si>
  <si>
    <t>TL 06- NH1+NH2</t>
  </si>
  <si>
    <t>21/02</t>
  </si>
  <si>
    <t>22/02</t>
  </si>
  <si>
    <t>24/02</t>
  </si>
  <si>
    <t>KTN - 52A - P.201
NEW</t>
  </si>
  <si>
    <t>25/02</t>
  </si>
  <si>
    <t>KTN - 53A1,2 - P.201
NEW</t>
  </si>
  <si>
    <t>TL 01 - DNa102- KS3</t>
  </si>
  <si>
    <t>26/02</t>
  </si>
  <si>
    <t>KTN - 52B - P.201
NEW</t>
  </si>
  <si>
    <t>TL01 - E640
NEW</t>
  </si>
  <si>
    <t>JP01TL_KS1A_01.2</t>
  </si>
  <si>
    <t>TL15 - GXC9
ÂU CƠ</t>
  </si>
  <si>
    <t>27/02</t>
  </si>
  <si>
    <t>KTN - 53B1,2 - P.201
NEW</t>
  </si>
  <si>
    <t>28/02</t>
  </si>
  <si>
    <t>TL13 - E644
NEW</t>
  </si>
  <si>
    <t>TL21 - E645
NEW</t>
  </si>
  <si>
    <t xml:space="preserve"> 01/03</t>
  </si>
  <si>
    <t xml:space="preserve"> 02/03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</si>
  <si>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17/03/2025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03.2025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</si>
  <si>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03/03</t>
  </si>
  <si>
    <t>04/03</t>
  </si>
  <si>
    <t>TL25 - E647
NEW</t>
  </si>
  <si>
    <t>TL28 - MAITEKE T6
NEW</t>
  </si>
  <si>
    <t>TL02 - DNa103+HUE32 
NEW</t>
  </si>
  <si>
    <t>05/03</t>
  </si>
  <si>
    <t>TL04 - E646
NEW</t>
  </si>
  <si>
    <t>06/03</t>
  </si>
  <si>
    <t>KTN - 53B1
LẦU 8</t>
  </si>
  <si>
    <t>KTN - 53B2
LẦU 8</t>
  </si>
  <si>
    <t>07/03</t>
  </si>
  <si>
    <t>TL01 - E640
ÂU CƠ</t>
  </si>
  <si>
    <t>08/03</t>
  </si>
  <si>
    <t>10/03</t>
  </si>
  <si>
    <t>KTN - 52A
LẦU 8</t>
  </si>
  <si>
    <t>TL30 - GXC10
NEW</t>
  </si>
  <si>
    <t>TL05 - TG46+VL78
NEW</t>
  </si>
  <si>
    <t>11/03</t>
  </si>
  <si>
    <t>KTN - 53A1
LẦU 8</t>
  </si>
  <si>
    <t>KTN - 53A2 
LẦU 8</t>
  </si>
  <si>
    <t>TL15 - GXC9</t>
  </si>
  <si>
    <t>TL03 -KS4-DNa+HN39
NEW</t>
  </si>
  <si>
    <t>TL04 - TV38
NEW</t>
  </si>
  <si>
    <t>12/03</t>
  </si>
  <si>
    <t>KTN - 52B
LẦU 8</t>
  </si>
  <si>
    <t>13/03</t>
  </si>
  <si>
    <t>TL21 - E645
ÂU CƠ</t>
  </si>
  <si>
    <t>TL13 - E644</t>
  </si>
  <si>
    <t>14/03</t>
  </si>
  <si>
    <t>TL26 - TK19
NEW</t>
  </si>
  <si>
    <t>15/03</t>
  </si>
  <si>
    <t>17/03</t>
  </si>
  <si>
    <t>KTN 54B - P.301 - ÂU CƠ 
NEW</t>
  </si>
  <si>
    <t>TL 06 DN102-BD62
NEW</t>
  </si>
  <si>
    <t>18/03</t>
  </si>
  <si>
    <t>KTN 56B1,2 - P301 - ÂU CƠ
 NEW</t>
  </si>
  <si>
    <t>TL24 - KS51
NEW</t>
  </si>
  <si>
    <t>TL28 - MAITEKE T6</t>
  </si>
  <si>
    <t>19/03</t>
  </si>
  <si>
    <t>TL30 - GXC10
ÂU CƠ</t>
  </si>
  <si>
    <t>TL07 DN103 -KSDB1-K2-DN
NEW</t>
  </si>
  <si>
    <t>TL02 - DNa103+HUE32+TG46+BT32</t>
  </si>
  <si>
    <t>20/03</t>
  </si>
  <si>
    <t>TL04 - E646
ÂU CƠ</t>
  </si>
  <si>
    <t>KTN 54A - P301 - ÂU CƠ
NEW</t>
  </si>
  <si>
    <t>TL 06- NH2</t>
  </si>
  <si>
    <t>21/03</t>
  </si>
  <si>
    <t>KTN 56 A1,2 -P301 - ÂU CƠ
 NEW</t>
  </si>
  <si>
    <t>TL25 - E647
ÂU CƠ</t>
  </si>
  <si>
    <t>Uyên
Hiếu</t>
  </si>
  <si>
    <t>22/03</t>
  </si>
  <si>
    <t>24/03</t>
  </si>
  <si>
    <t>KTN 55B1,2 -P201 - 24AB
 NEW</t>
  </si>
  <si>
    <t>Nguyên
Hiếu</t>
  </si>
  <si>
    <t>25/03</t>
  </si>
  <si>
    <t>TL03 -KS4-DNa+HN39</t>
  </si>
  <si>
    <t>TL04 - TV38</t>
  </si>
  <si>
    <t>TL05 - VL78
OFF</t>
  </si>
  <si>
    <t>26/03</t>
  </si>
  <si>
    <t>Hiếu
Dân</t>
  </si>
  <si>
    <t>TL08 - KSDB1-K1-DN
NEW</t>
  </si>
  <si>
    <t>27/03</t>
  </si>
  <si>
    <t>TL26 - TK19</t>
  </si>
  <si>
    <t>28/03</t>
  </si>
  <si>
    <t>KTN 55 A1,2 - P201 - 24AB
NEW</t>
  </si>
  <si>
    <t xml:space="preserve"> 29/03</t>
  </si>
  <si>
    <r>
      <t>[</t>
    </r>
    <r>
      <rPr>
        <b/>
        <sz val="24"/>
        <color rgb="FFFF0000"/>
        <rFont val="Arial"/>
        <family val="2"/>
      </rPr>
      <t>03.12</t>
    </r>
    <r>
      <rPr>
        <b/>
        <sz val="24"/>
        <color rgb="FF000000"/>
        <rFont val="Arial"/>
        <family val="2"/>
      </rPr>
      <t>] LỊCH HỌC GDTC CÁC LỚP KỸ SƯ THÁNG  12.2024 &amp; 01.2025</t>
    </r>
  </si>
  <si>
    <t>THỨ</t>
  </si>
  <si>
    <t>LỚP</t>
  </si>
  <si>
    <t>TIẾT</t>
  </si>
  <si>
    <t>GIÁO VIÊN</t>
  </si>
  <si>
    <t>ĐỊA ĐIỂM HỌC</t>
  </si>
  <si>
    <t>GHI CHÚ</t>
  </si>
  <si>
    <t>10.12.2024</t>
  </si>
  <si>
    <t>KS47</t>
  </si>
  <si>
    <t>7 - 8</t>
  </si>
  <si>
    <t>LẦU 8 - AB1</t>
  </si>
  <si>
    <t>11.12.2024</t>
  </si>
  <si>
    <t>KS43</t>
  </si>
  <si>
    <t>HỌC LÝ THUYẾT BỆNH LÝ TẠI PHÒNG</t>
  </si>
  <si>
    <t>13.12.2024</t>
  </si>
  <si>
    <t>KS46</t>
  </si>
  <si>
    <t>5 - 6</t>
  </si>
  <si>
    <t>ÂU CƠ</t>
  </si>
  <si>
    <t>KS41</t>
  </si>
  <si>
    <t>17.12.2024</t>
  </si>
  <si>
    <t>KS45</t>
  </si>
  <si>
    <t>18.12.2024</t>
  </si>
  <si>
    <t>KS48</t>
  </si>
  <si>
    <t>19.12.2024</t>
  </si>
  <si>
    <t>KS39</t>
  </si>
  <si>
    <t>1 - 2</t>
  </si>
  <si>
    <t>20.12.2024</t>
  </si>
  <si>
    <t>KS40</t>
  </si>
  <si>
    <t>24.12.2024</t>
  </si>
  <si>
    <t>25.12.2024</t>
  </si>
  <si>
    <t>26.12.2024</t>
  </si>
  <si>
    <t>02.01.2025</t>
  </si>
  <si>
    <t>03.01.2025</t>
  </si>
  <si>
    <t xml:space="preserve"> 9 - 10 
(17h30 - 19h)</t>
  </si>
  <si>
    <t xml:space="preserve">CHÚ THÍCH:   - Màu xanh là học lý thuyết
                -  Màu vàng là thay đổi </t>
  </si>
  <si>
    <t>[24.04] LỊCH HỌC GDTC CÁC LỚP TTLK THÁNG  05.2024</t>
  </si>
  <si>
    <t>Tuần 08.04 - 12.04.2024</t>
  </si>
  <si>
    <t xml:space="preserve">GV </t>
  </si>
  <si>
    <t>29/4/24</t>
  </si>
  <si>
    <t>08.04.2024</t>
  </si>
  <si>
    <t>02.04.2024</t>
  </si>
  <si>
    <t>09.04.2024</t>
  </si>
  <si>
    <t>10.04.2024</t>
  </si>
  <si>
    <t>TL04 - DNA97</t>
  </si>
  <si>
    <t xml:space="preserve"> 5 - 6 
(13h15-14h45)</t>
  </si>
  <si>
    <t>Thầy Nhu</t>
  </si>
  <si>
    <t>03.04.2024</t>
  </si>
  <si>
    <t xml:space="preserve"> 1 - 2
(8h-9h30)</t>
  </si>
  <si>
    <t>TL03 - HUE28 + K1-PC65,PC64</t>
  </si>
  <si>
    <t xml:space="preserve"> 7 - 8 
(15h15-16h45)</t>
  </si>
  <si>
    <t>04.04.2024</t>
  </si>
  <si>
    <t>11.04.2024</t>
  </si>
  <si>
    <t>05.04.2024</t>
  </si>
  <si>
    <t>12.04.2024</t>
  </si>
  <si>
    <t xml:space="preserve">TL02-DNA95 </t>
  </si>
  <si>
    <t>Tuần 15.04 - 19.04.2024</t>
  </si>
  <si>
    <t>Tuần 22.04 - 26.04.2024</t>
  </si>
  <si>
    <t xml:space="preserve">  </t>
  </si>
  <si>
    <t>15/04/2024</t>
  </si>
  <si>
    <t>22/04/2024</t>
  </si>
  <si>
    <t>16/04/2024</t>
  </si>
  <si>
    <t>23/04/2024</t>
  </si>
  <si>
    <t>17/04/2024</t>
  </si>
  <si>
    <t>TL 01-TV27</t>
  </si>
  <si>
    <t xml:space="preserve"> 1 - 2 
(08h-09h30)</t>
  </si>
  <si>
    <t xml:space="preserve">TL45 - DNA96 </t>
  </si>
  <si>
    <t>18/04/2024</t>
  </si>
  <si>
    <t>25/04/2024</t>
  </si>
  <si>
    <t>19/04/2024</t>
  </si>
  <si>
    <t>TL46 - TV28 + HN36</t>
  </si>
  <si>
    <t>26/04/2024</t>
  </si>
  <si>
    <t>TL02-DNA95</t>
  </si>
  <si>
    <t>TL 07 - BD59</t>
  </si>
  <si>
    <t xml:space="preserve"> 3 - 4 
(10h-11h30)</t>
  </si>
  <si>
    <t>CHÚ THÍCH: Màu vàng là khai giảng lớp mới
     Màu xanh là thay đổi mới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</si>
  <si>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13/06/2025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06.2025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</si>
  <si>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26/05</t>
  </si>
  <si>
    <t>TL33 - GXC12 
 ÂU CƠ</t>
  </si>
  <si>
    <t>TL36 - E650
ÂU CƠ</t>
  </si>
  <si>
    <t>TL04 - 655
NEW</t>
  </si>
  <si>
    <t>TL 06 DN102-BD62</t>
  </si>
  <si>
    <t xml:space="preserve">Dân </t>
  </si>
  <si>
    <t>27/05</t>
  </si>
  <si>
    <t>TL17 - E643 - TCVĐ
ÂU CƠ</t>
  </si>
  <si>
    <t>TL08 - 638 - TCVĐ
ÂU CƠ</t>
  </si>
  <si>
    <t>TL23 - GXC14</t>
  </si>
  <si>
    <t>TL10 - BV47-TG47-DNA104-BV48</t>
  </si>
  <si>
    <t>TL02 - DNa102+BT32</t>
  </si>
  <si>
    <t>28/05</t>
  </si>
  <si>
    <t>KTN 58 B
LẦU 8-ẤP BẮC</t>
  </si>
  <si>
    <t>29/05</t>
  </si>
  <si>
    <t>KTN - 59B
P201 - 24AB
NEW</t>
  </si>
  <si>
    <t>TL16 - KS47.1</t>
  </si>
  <si>
    <t>30/05</t>
  </si>
  <si>
    <t>TL15 - NH3 - TCVĐ
ÂU CƠ</t>
  </si>
  <si>
    <t>TL24 - KS51
ÂU CƠ</t>
  </si>
  <si>
    <t>KTN 58 A
 LẦU 8 -AB</t>
  </si>
  <si>
    <t>TL10 - LHS24+ LHS25</t>
  </si>
  <si>
    <t>TL20 - E656
NEW</t>
  </si>
  <si>
    <t>31/05</t>
  </si>
  <si>
    <t>02/06</t>
  </si>
  <si>
    <t>KTN - 59A
LẦU 8-ẤP BẮC</t>
  </si>
  <si>
    <t>KTN - 60B1,2-P301-ÂU CƠ
 NEW</t>
  </si>
  <si>
    <t>TL13 - ST14
NEW</t>
  </si>
  <si>
    <t>Hiếu</t>
  </si>
  <si>
    <t>03/06</t>
  </si>
  <si>
    <t>TL14 - GXC13
ÂU CƠ</t>
  </si>
  <si>
    <t>TL 34 - E648
ÂU CƠ</t>
  </si>
  <si>
    <t>TL21 - E657
NEW</t>
  </si>
  <si>
    <t>TL18 - E653</t>
  </si>
  <si>
    <t>TL12 - BT33
NEW</t>
  </si>
  <si>
    <t>04/06</t>
  </si>
  <si>
    <t>TL16 - KS47.2
ÂU CƠ</t>
  </si>
  <si>
    <t>TL08 -DN103+ KSDB2-K1-DN</t>
  </si>
  <si>
    <t>TL11 - 651</t>
  </si>
  <si>
    <t>05/06</t>
  </si>
  <si>
    <t>KTN - 60A1,2-P301-ÂU CƠ
 NEW</t>
  </si>
  <si>
    <t>TL12 - E652
ÂU CƠ</t>
  </si>
  <si>
    <t>TL35 -E649
ÂU CƠ</t>
  </si>
  <si>
    <t>TL07 - GXC11+TK19</t>
  </si>
  <si>
    <t>06/06</t>
  </si>
  <si>
    <t>KTN 57 A1 
ÂU CƠ</t>
  </si>
  <si>
    <t>KTN 57B1
ÂU CƠ</t>
  </si>
  <si>
    <t>KTN 57B2
ÂU CƠ</t>
  </si>
  <si>
    <t>KTN 57 A2
LẦU 8 -AB</t>
  </si>
  <si>
    <t>TL19 - KS52</t>
  </si>
  <si>
    <t>TL09-TV39++K1-GPC5</t>
  </si>
  <si>
    <t>TL14 - TV40-HN40
NEW</t>
  </si>
  <si>
    <t>07/06</t>
  </si>
  <si>
    <t>09/06</t>
  </si>
  <si>
    <t>KTN - 61B
P201 - 24AB
NEW</t>
  </si>
  <si>
    <t>10/06</t>
  </si>
  <si>
    <t>TL02 - KS54
NEW</t>
  </si>
  <si>
    <t>TL10 - BV47-DNA104-BV48</t>
  </si>
  <si>
    <t>11/06</t>
  </si>
  <si>
    <t>TL15 - NH3
ÂU CƠ</t>
  </si>
  <si>
    <t>TL24 - KS51 - TCVĐ
ÂU CƠ</t>
  </si>
  <si>
    <t>12/06</t>
  </si>
  <si>
    <t>KTN - 61A
P201 - 24AB
NEW</t>
  </si>
  <si>
    <t>KTN - 59B
LẦU 8-ẤP BẮC</t>
  </si>
  <si>
    <t>TL04 - 655</t>
  </si>
  <si>
    <t>13/06</t>
  </si>
  <si>
    <t>TL33 - GXC12
ÂU CƠ</t>
  </si>
  <si>
    <t>TL36 - E650 - TCVĐ
ÂU CƠ</t>
  </si>
  <si>
    <t>TL20 - E656
ÂU CƠ</t>
  </si>
  <si>
    <t>KTN 58 A 
LẦU 8-ẤP BẮC</t>
  </si>
  <si>
    <t>14/06</t>
  </si>
  <si>
    <t>16/06</t>
  </si>
  <si>
    <t>KTN - 60B1
ÂU CƠ</t>
  </si>
  <si>
    <t>KTN - 60B2
ÂU CƠ</t>
  </si>
  <si>
    <t>TL13 - ST14</t>
  </si>
  <si>
    <t>17/06</t>
  </si>
  <si>
    <t>TL07 - GXC11 + TK19</t>
  </si>
  <si>
    <t>TL 15-DNa105 
NEW</t>
  </si>
  <si>
    <t>TL12 - BT33</t>
  </si>
  <si>
    <t>18/06</t>
  </si>
  <si>
    <t>19/06</t>
  </si>
  <si>
    <t>TL21 - E657
ÂU CƠ</t>
  </si>
  <si>
    <t>TL35 -E649 - TCVĐ
ÂU CƠ</t>
  </si>
  <si>
    <t>TL29 - GXC15
ÂU CƠ - NEW</t>
  </si>
  <si>
    <t>20/06</t>
  </si>
  <si>
    <t>KTN - 60A1
ÂU CƠ</t>
  </si>
  <si>
    <t>KTN - 60A2
LẦU 8-ẤP BẮC</t>
  </si>
  <si>
    <t>TL09-TV39+K1-GPC5</t>
  </si>
  <si>
    <t>TL14 - TV40-HN40- K1-PC47-K1-GPC5</t>
  </si>
  <si>
    <t xml:space="preserve"> 21/06</t>
  </si>
  <si>
    <t>LỊCH THÁNG 10</t>
  </si>
  <si>
    <t>THT1</t>
  </si>
  <si>
    <t>TL54</t>
  </si>
  <si>
    <t>CHỜ</t>
  </si>
  <si>
    <t>G137</t>
  </si>
  <si>
    <t>R</t>
  </si>
  <si>
    <t>THT2</t>
  </si>
  <si>
    <t>TL55</t>
  </si>
  <si>
    <t>G144</t>
  </si>
  <si>
    <t>THT3</t>
  </si>
  <si>
    <t>TL56</t>
  </si>
  <si>
    <t>G145</t>
  </si>
  <si>
    <t>THT4</t>
  </si>
  <si>
    <t>TL32</t>
  </si>
  <si>
    <t>G146</t>
  </si>
  <si>
    <t>THT5</t>
  </si>
  <si>
    <t>1 buổi</t>
  </si>
  <si>
    <t>G147</t>
  </si>
  <si>
    <t>THT6</t>
  </si>
  <si>
    <t>XONG CT</t>
  </si>
  <si>
    <t>G148</t>
  </si>
  <si>
    <t>THT7</t>
  </si>
  <si>
    <t>9 buổi</t>
  </si>
  <si>
    <t>G149</t>
  </si>
  <si>
    <t>THT8</t>
  </si>
  <si>
    <t>8 buổi</t>
  </si>
  <si>
    <t>G150</t>
  </si>
  <si>
    <t>THT9</t>
  </si>
  <si>
    <t>4 buổi</t>
  </si>
  <si>
    <t>G151</t>
  </si>
  <si>
    <t>THT10</t>
  </si>
  <si>
    <t>G152</t>
  </si>
  <si>
    <t>THT11</t>
  </si>
  <si>
    <t>CHIỀU</t>
  </si>
  <si>
    <t>G153</t>
  </si>
  <si>
    <t>THT12</t>
  </si>
  <si>
    <t xml:space="preserve"> 548 :1 buổi</t>
  </si>
  <si>
    <t>G154</t>
  </si>
  <si>
    <t>THT13</t>
  </si>
  <si>
    <t>G155</t>
  </si>
  <si>
    <t>THT14</t>
  </si>
  <si>
    <t>THT15</t>
  </si>
  <si>
    <t>THT16</t>
  </si>
  <si>
    <t>THT17</t>
  </si>
  <si>
    <t>THT18</t>
  </si>
  <si>
    <t>THT19</t>
  </si>
  <si>
    <t>THT20</t>
  </si>
  <si>
    <t>THÁNG 01.2024</t>
  </si>
  <si>
    <t>HỌ &amp; TÊN GV</t>
  </si>
  <si>
    <t>NGHỈ CÓ PHÉP</t>
  </si>
  <si>
    <t>NGHỈ PHÉP ĐỘT XUẤT</t>
  </si>
  <si>
    <t>ĐI TRỄ 1 TIẾNG</t>
  </si>
  <si>
    <t>VỀ SỚM 1 TIẾNG</t>
  </si>
  <si>
    <t>NGUYỄN THỊ TRANG</t>
  </si>
  <si>
    <t>24.01.2024 (1/2AM)</t>
  </si>
  <si>
    <t>20.01.2024 (AM)</t>
  </si>
  <si>
    <t>TRỊNH THỊ THANH UYÊN</t>
  </si>
  <si>
    <t xml:space="preserve">nghỉ từ ngày 19.01 -31.01.2024 </t>
  </si>
  <si>
    <t>03.01.2024 (1/2AM)
09.01.2024 (1 ngày)
10.01.2024 (1 ngày)
16.01.2024 (1/2 AM)</t>
  </si>
  <si>
    <t>08.01.2024 (30p)</t>
  </si>
  <si>
    <t>NGUYỄN THANH NHU</t>
  </si>
  <si>
    <t>16.01.2024 (1 ngày)</t>
  </si>
  <si>
    <t>22.01.2024 (pm)</t>
  </si>
  <si>
    <t>NGUYỄN THANH NGUYÊN</t>
  </si>
  <si>
    <t>12.01.2024 (1/2PM)</t>
  </si>
  <si>
    <t>25.01.2024 (30p)</t>
  </si>
  <si>
    <t>THỦY HOÀNG DÂN</t>
  </si>
  <si>
    <t>20.01.2024 (1/2AM)</t>
  </si>
  <si>
    <t>THÁNG 02.2024</t>
  </si>
  <si>
    <t>NGHỈ PHÉP CP</t>
  </si>
  <si>
    <t>02.02.2024 (1/2AM)
06.02.2024 (AM-PM)</t>
  </si>
  <si>
    <t>21.01.2024 (PM)</t>
  </si>
  <si>
    <t>01.02.2024 (AM-PM)</t>
  </si>
  <si>
    <t xml:space="preserve"> 02-03.02.2024 (1,5 ngày)
05.02.2024 (1 ngày)</t>
  </si>
  <si>
    <t>24.02.2024 (1/2AM)
27.02.2024 (1/2 PM)
28.02.2024 (1/2 AM)</t>
  </si>
  <si>
    <t>20.02.2024 (1/2 AM)</t>
  </si>
  <si>
    <t>THÁNG 03.2024</t>
  </si>
  <si>
    <t>01.03.2024 (1/2 AM)</t>
  </si>
  <si>
    <t>THÁNG 04.2024</t>
  </si>
  <si>
    <t>01.04 - 19.04</t>
  </si>
  <si>
    <t>20.04.2024 (1/2 AM)
25.04.2024 (1/2PM)</t>
  </si>
  <si>
    <t>26.04.2024 (1 ngày)</t>
  </si>
  <si>
    <t>20.04.2024 (1/2 AM)</t>
  </si>
  <si>
    <t>26.04.2024PM</t>
  </si>
  <si>
    <t>THÁNG 05.2024</t>
  </si>
  <si>
    <t>15.05 (PM)</t>
  </si>
  <si>
    <t>09.05 (1/2 AM)</t>
  </si>
  <si>
    <t>02.05 (1 ngày)
31.05 (1/2 AM)</t>
  </si>
  <si>
    <t>27.05 (1 ngày)</t>
  </si>
  <si>
    <t>18.05 (1/2 AM)
24.05 (1/2 AM)</t>
  </si>
  <si>
    <t>16.05 (1/2 AM)</t>
  </si>
  <si>
    <t>25.05.2024 (1 ngày)</t>
  </si>
  <si>
    <t>16.05 (AM)</t>
  </si>
  <si>
    <t>THÁNG 06.2024</t>
  </si>
  <si>
    <t>18-19/06 (2 NGÀY)</t>
  </si>
  <si>
    <t>21.06(1 ngày)</t>
  </si>
  <si>
    <t>10.06 (1/2 AM)
24.06 (1 ngày)</t>
  </si>
  <si>
    <t>10.06 PM</t>
  </si>
  <si>
    <t>19.06 (1/2PM)</t>
  </si>
  <si>
    <t>10.06 (1 ngày)</t>
  </si>
  <si>
    <t>THÁNG 07.2024</t>
  </si>
  <si>
    <t>31.07.2021</t>
  </si>
  <si>
    <t>22.07 (1/2 AM)
30.07 (1/2 PM)</t>
  </si>
  <si>
    <t>29.07.2024</t>
  </si>
  <si>
    <t>1.07-31.12.2024
nghỉ thai sản</t>
  </si>
  <si>
    <t>19.07 (1/2 PM)
20.07 (1/2 AM)</t>
  </si>
  <si>
    <t>22.07 (1/2 PM)</t>
  </si>
  <si>
    <t>08.07 AM</t>
  </si>
  <si>
    <t>26.07 (AM)</t>
  </si>
  <si>
    <t>15.07-16.07 (2 ngày)</t>
  </si>
  <si>
    <t>THÁNG 08.2024</t>
  </si>
  <si>
    <t>1.08-03.08.2024 (2,5 ngày)</t>
  </si>
  <si>
    <t>05.08.2024 (1 ngày)</t>
  </si>
  <si>
    <t>19.08 (30p PM)</t>
  </si>
  <si>
    <t>17.08 (1/2 AM)
27.08 (1/2 PM)</t>
  </si>
  <si>
    <t>21.08.2024 ( 1 tiếng PM)</t>
  </si>
  <si>
    <t>16.08 (1 ngày)
17.08 (1/2 AM)
19.08 (1 ngày)</t>
  </si>
  <si>
    <t>15.08 (1/2 PM)</t>
  </si>
  <si>
    <t>03.08 (1/2 AM)</t>
  </si>
  <si>
    <t>30.08 (1/2 AM)</t>
  </si>
  <si>
    <t>THÁNG 09.2024</t>
  </si>
  <si>
    <t>16.09 (1 ngày)</t>
  </si>
  <si>
    <t>09.09.2024 (1/2PM)
28.09.2024. (1/2AM)</t>
  </si>
  <si>
    <t>26.09 PM</t>
  </si>
  <si>
    <t>THÁNG 10.2024</t>
  </si>
  <si>
    <t>22.10 (1/2AM)</t>
  </si>
  <si>
    <t>12.10 AM</t>
  </si>
  <si>
    <t>05.10.2024 (1/2 AM)</t>
  </si>
  <si>
    <t>26.10 AM</t>
  </si>
  <si>
    <t>22.10 (1/2PM)</t>
  </si>
  <si>
    <t>18.10</t>
  </si>
  <si>
    <t>07.10 (1/2AM)</t>
  </si>
  <si>
    <t>THÁNG 11.2024</t>
  </si>
  <si>
    <t>30.11 (AM)</t>
  </si>
  <si>
    <t>21.11(PM)
30.11 (AM)</t>
  </si>
  <si>
    <t>21.11(AM)</t>
  </si>
  <si>
    <t>23.11 (AM)</t>
  </si>
  <si>
    <t>20.11(AM)</t>
  </si>
  <si>
    <t>THÁNG 12.2024</t>
  </si>
  <si>
    <t>05.12 (AM)
07.12 (1/2 AM)
11.12 (1/2 PM)</t>
  </si>
  <si>
    <t>30.12 (PM)</t>
  </si>
  <si>
    <t>07.12 (1/2 AM)</t>
  </si>
  <si>
    <t>27.12 (PM)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</si>
</sst>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scheme val="minor"/>
    </font>
    <font>
      <b/>
      <sz val="45"/>
      <color theme="1"/>
      <name val="Arial"/>
      <family val="2"/>
    </font>
    <font>
      <b/>
      <sz val="45"/>
      <color rgb="FFFF0000"/>
      <name val="Arial"/>
      <family val="2"/>
    </font>
    <font>
      <b/>
      <sz val="36"/>
      <color rgb="FFFF0000"/>
      <name val="Arial"/>
      <family val="2"/>
    </font>
    <font>
      <b/>
      <sz val="20"/>
      <color theme="1"/>
      <name val="Verdana"/>
      <family val="2"/>
    </font>
    <font>
      <b/>
      <sz val="24"/>
      <color theme="1"/>
      <name val="Verdana"/>
      <family val="2"/>
    </font>
    <font>
      <sz val="20"/>
      <color theme="1"/>
      <name val="Verdana"/>
      <family val="2"/>
    </font>
    <font>
      <b/>
      <sz val="16"/>
      <color theme="1"/>
      <name val="Tahoma"/>
      <family val="2"/>
    </font>
    <font>
      <b/>
      <sz val="15"/>
      <name val="Tahoma"/>
      <family val="2"/>
    </font>
    <font>
      <b/>
      <sz val="16"/>
      <name val="Tahoma"/>
      <family val="2"/>
    </font>
    <font>
      <b/>
      <sz val="15"/>
      <color theme="9" tint="0.39997558519241921"/>
      <name val="Tahoma"/>
      <family val="2"/>
    </font>
    <font>
      <b/>
      <sz val="13"/>
      <color theme="1"/>
      <name val="Tahoma"/>
      <family val="2"/>
    </font>
    <font>
      <b/>
      <sz val="14"/>
      <color theme="1"/>
      <name val="Tahoma"/>
      <family val="2"/>
    </font>
    <font>
      <sz val="14"/>
      <color theme="1"/>
      <name val="Tahoma"/>
      <family val="2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26"/>
      <color theme="1"/>
      <name val="Arial"/>
      <family val="2"/>
    </font>
    <font>
      <sz val="26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24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3"/>
      <name val="Tahoma"/>
      <family val="2"/>
    </font>
    <font>
      <b/>
      <sz val="14"/>
      <name val="Tahoma"/>
      <family val="2"/>
    </font>
    <font>
      <sz val="11"/>
      <name val="Calibri"/>
      <family val="2"/>
      <scheme val="minor"/>
    </font>
    <font>
      <sz val="14"/>
      <name val="Tahoma"/>
      <family val="2"/>
    </font>
    <font>
      <b/>
      <sz val="36"/>
      <color theme="1"/>
      <name val="Arial"/>
      <family val="2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rgb="FF000000"/>
      <name val="Arial"/>
      <family val="2"/>
    </font>
    <font>
      <sz val="11"/>
      <color rgb="FF000000"/>
      <name val="Calibri"/>
      <family val="2"/>
      <scheme val="minor"/>
    </font>
    <font>
      <sz val="20"/>
      <color rgb="FF000000"/>
      <name val="Arial"/>
      <family val="2"/>
    </font>
    <font>
      <sz val="1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Arial"/>
      <family val="2"/>
    </font>
    <font>
      <b/>
      <sz val="45"/>
      <color rgb="FF000000"/>
      <name val="Arial"/>
      <family val="2"/>
    </font>
    <font>
      <b/>
      <sz val="24"/>
      <color rgb="FFFF0000"/>
      <name val="Arial"/>
      <family val="2"/>
    </font>
    <font>
      <b/>
      <sz val="14"/>
      <color rgb="FF000000"/>
      <name val="Tahoma"/>
      <family val="2"/>
    </font>
    <font>
      <sz val="11"/>
      <color theme="1"/>
      <name val="Calibri"/>
      <family val="2"/>
      <scheme val="minor"/>
    </font>
    <font>
      <b/>
      <sz val="16"/>
      <color rgb="FF222222"/>
      <name val="Arial"/>
      <family val="2"/>
      <charset val="163"/>
    </font>
    <font>
      <b/>
      <sz val="16"/>
      <color theme="1"/>
      <name val="Tahoma"/>
      <family val="2"/>
      <charset val="163"/>
    </font>
    <font>
      <sz val="9"/>
      <color indexed="81"/>
      <name val="Tahoma"/>
      <family val="2"/>
    </font>
    <font>
      <b/>
      <sz val="9"/>
      <color indexed="81"/>
      <name val="Tahoma"/>
      <charset val="1"/>
    </font>
  </fonts>
  <fills count="3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CC8F8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4B08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E2ED55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59CEE9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</borders>
  <cellStyleXfs count="2">
    <xf numFmtId="0" fontId="0" fillId="0" borderId="0"/>
    <xf numFmtId="0" fontId="40" fillId="0" borderId="0"/>
  </cellStyleXfs>
  <cellXfs count="418">
    <xf numFmtId="0" fontId="0" fillId="0" borderId="0" xfId="0"/>
    <xf numFmtId="0" fontId="0" fillId="0" borderId="0" xfId="0" applyAlignment="1">
      <alignment vertical="center"/>
    </xf>
    <xf numFmtId="0" fontId="7" fillId="4" borderId="3" xfId="0" quotePrefix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4" xfId="0" quotePrefix="1" applyFont="1" applyFill="1" applyBorder="1" applyAlignment="1">
      <alignment vertical="center"/>
    </xf>
    <xf numFmtId="0" fontId="11" fillId="4" borderId="5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7" borderId="5" xfId="0" quotePrefix="1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5" borderId="4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11" borderId="8" xfId="0" applyFont="1" applyFill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7" fillId="12" borderId="0" xfId="0" applyFont="1" applyFill="1" applyAlignment="1">
      <alignment horizontal="center" vertical="center"/>
    </xf>
    <xf numFmtId="0" fontId="7" fillId="12" borderId="8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4" fillId="0" borderId="0" xfId="0" applyFont="1"/>
    <xf numFmtId="0" fontId="11" fillId="14" borderId="5" xfId="0" quotePrefix="1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 wrapText="1"/>
    </xf>
    <xf numFmtId="0" fontId="7" fillId="10" borderId="0" xfId="0" applyFont="1" applyFill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7" fillId="17" borderId="0" xfId="0" applyFont="1" applyFill="1" applyAlignment="1">
      <alignment horizontal="center" vertical="center"/>
    </xf>
    <xf numFmtId="0" fontId="7" fillId="17" borderId="8" xfId="0" applyFont="1" applyFill="1" applyBorder="1" applyAlignment="1">
      <alignment horizontal="center" vertical="center"/>
    </xf>
    <xf numFmtId="0" fontId="12" fillId="17" borderId="4" xfId="0" applyFont="1" applyFill="1" applyBorder="1" applyAlignment="1">
      <alignment horizontal="center" vertical="center"/>
    </xf>
    <xf numFmtId="0" fontId="19" fillId="10" borderId="9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8" borderId="9" xfId="0" applyFont="1" applyFill="1" applyBorder="1" applyAlignment="1">
      <alignment horizontal="center" vertical="center"/>
    </xf>
    <xf numFmtId="0" fontId="20" fillId="0" borderId="0" xfId="0" applyFont="1"/>
    <xf numFmtId="0" fontId="7" fillId="12" borderId="4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22" fillId="14" borderId="9" xfId="0" applyFont="1" applyFill="1" applyBorder="1" applyAlignment="1">
      <alignment horizontal="center" vertical="center"/>
    </xf>
    <xf numFmtId="0" fontId="22" fillId="6" borderId="9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19" borderId="9" xfId="0" applyFont="1" applyFill="1" applyBorder="1" applyAlignment="1">
      <alignment horizontal="center" vertical="center"/>
    </xf>
    <xf numFmtId="14" fontId="23" fillId="6" borderId="10" xfId="0" quotePrefix="1" applyNumberFormat="1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 wrapText="1"/>
    </xf>
    <xf numFmtId="0" fontId="22" fillId="19" borderId="10" xfId="0" applyFont="1" applyFill="1" applyBorder="1" applyAlignment="1">
      <alignment horizontal="center" vertical="center"/>
    </xf>
    <xf numFmtId="16" fontId="23" fillId="5" borderId="10" xfId="0" quotePrefix="1" applyNumberFormat="1" applyFont="1" applyFill="1" applyBorder="1" applyAlignment="1">
      <alignment horizontal="center" vertical="center" wrapText="1"/>
    </xf>
    <xf numFmtId="0" fontId="23" fillId="5" borderId="15" xfId="0" applyFont="1" applyFill="1" applyBorder="1" applyAlignment="1">
      <alignment horizontal="center" vertical="center"/>
    </xf>
    <xf numFmtId="0" fontId="25" fillId="5" borderId="4" xfId="0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 wrapText="1"/>
    </xf>
    <xf numFmtId="0" fontId="27" fillId="5" borderId="4" xfId="0" applyFont="1" applyFill="1" applyBorder="1" applyAlignment="1">
      <alignment horizontal="center" vertical="center" wrapText="1"/>
    </xf>
    <xf numFmtId="0" fontId="26" fillId="20" borderId="0" xfId="0" applyFont="1" applyFill="1" applyAlignment="1">
      <alignment horizontal="center" vertical="center"/>
    </xf>
    <xf numFmtId="0" fontId="22" fillId="10" borderId="10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9" fillId="0" borderId="0" xfId="0" applyFont="1"/>
    <xf numFmtId="0" fontId="18" fillId="0" borderId="9" xfId="0" applyFont="1" applyBorder="1"/>
    <xf numFmtId="0" fontId="0" fillId="5" borderId="0" xfId="0" applyFill="1" applyAlignment="1">
      <alignment horizontal="center" vertical="center"/>
    </xf>
    <xf numFmtId="0" fontId="12" fillId="16" borderId="5" xfId="0" applyFont="1" applyFill="1" applyBorder="1" applyAlignment="1">
      <alignment horizontal="center" vertical="center"/>
    </xf>
    <xf numFmtId="0" fontId="12" fillId="16" borderId="5" xfId="0" applyFont="1" applyFill="1" applyBorder="1" applyAlignment="1">
      <alignment horizontal="center" vertical="center" wrapText="1"/>
    </xf>
    <xf numFmtId="0" fontId="22" fillId="14" borderId="15" xfId="0" applyFont="1" applyFill="1" applyBorder="1" applyAlignment="1">
      <alignment horizontal="center" vertical="center"/>
    </xf>
    <xf numFmtId="0" fontId="7" fillId="17" borderId="4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0" fontId="12" fillId="21" borderId="4" xfId="0" applyFont="1" applyFill="1" applyBorder="1" applyAlignment="1">
      <alignment horizontal="center" vertical="center" wrapText="1"/>
    </xf>
    <xf numFmtId="0" fontId="12" fillId="21" borderId="4" xfId="0" applyFont="1" applyFill="1" applyBorder="1" applyAlignment="1">
      <alignment horizontal="center" vertical="center"/>
    </xf>
    <xf numFmtId="0" fontId="12" fillId="5" borderId="4" xfId="0" quotePrefix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0" fillId="16" borderId="4" xfId="0" applyFill="1" applyBorder="1"/>
    <xf numFmtId="0" fontId="0" fillId="9" borderId="4" xfId="0" applyFill="1" applyBorder="1"/>
    <xf numFmtId="0" fontId="0" fillId="8" borderId="4" xfId="0" applyFill="1" applyBorder="1"/>
    <xf numFmtId="0" fontId="0" fillId="5" borderId="4" xfId="0" applyFill="1" applyBorder="1"/>
    <xf numFmtId="0" fontId="32" fillId="0" borderId="0" xfId="0" applyFont="1"/>
    <xf numFmtId="0" fontId="35" fillId="0" borderId="4" xfId="0" applyFont="1" applyBorder="1"/>
    <xf numFmtId="0" fontId="35" fillId="0" borderId="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3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11" fillId="5" borderId="4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14" borderId="1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19" xfId="0" applyBorder="1"/>
    <xf numFmtId="0" fontId="0" fillId="0" borderId="22" xfId="0" applyBorder="1"/>
    <xf numFmtId="0" fontId="11" fillId="7" borderId="4" xfId="0" quotePrefix="1" applyFont="1" applyFill="1" applyBorder="1" applyAlignment="1">
      <alignment vertical="center"/>
    </xf>
    <xf numFmtId="0" fontId="11" fillId="14" borderId="4" xfId="0" quotePrefix="1" applyFont="1" applyFill="1" applyBorder="1" applyAlignment="1">
      <alignment vertical="center"/>
    </xf>
    <xf numFmtId="0" fontId="34" fillId="23" borderId="23" xfId="0" applyFont="1" applyFill="1" applyBorder="1" applyAlignment="1">
      <alignment horizontal="center" vertical="center"/>
    </xf>
    <xf numFmtId="0" fontId="23" fillId="9" borderId="10" xfId="0" applyFont="1" applyFill="1" applyBorder="1" applyAlignment="1">
      <alignment horizontal="center" vertical="center" wrapText="1"/>
    </xf>
    <xf numFmtId="16" fontId="23" fillId="9" borderId="10" xfId="0" quotePrefix="1" applyNumberFormat="1" applyFont="1" applyFill="1" applyBorder="1" applyAlignment="1">
      <alignment horizontal="center" vertical="center" wrapText="1"/>
    </xf>
    <xf numFmtId="0" fontId="23" fillId="9" borderId="10" xfId="0" applyFont="1" applyFill="1" applyBorder="1" applyAlignment="1">
      <alignment horizontal="center" vertical="center"/>
    </xf>
    <xf numFmtId="0" fontId="12" fillId="5" borderId="25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/>
    </xf>
    <xf numFmtId="0" fontId="34" fillId="5" borderId="10" xfId="0" applyFont="1" applyFill="1" applyBorder="1" applyAlignment="1">
      <alignment horizontal="center" vertical="center" wrapText="1"/>
    </xf>
    <xf numFmtId="16" fontId="34" fillId="5" borderId="10" xfId="0" quotePrefix="1" applyNumberFormat="1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/>
    </xf>
    <xf numFmtId="0" fontId="20" fillId="0" borderId="24" xfId="0" applyFont="1" applyBorder="1"/>
    <xf numFmtId="0" fontId="19" fillId="0" borderId="10" xfId="0" applyFont="1" applyBorder="1" applyAlignment="1">
      <alignment horizontal="center" vertical="center"/>
    </xf>
    <xf numFmtId="16" fontId="23" fillId="5" borderId="23" xfId="0" quotePrefix="1" applyNumberFormat="1" applyFont="1" applyFill="1" applyBorder="1" applyAlignment="1">
      <alignment horizontal="center" vertical="center" wrapText="1"/>
    </xf>
    <xf numFmtId="0" fontId="20" fillId="0" borderId="29" xfId="0" applyFont="1" applyBorder="1"/>
    <xf numFmtId="0" fontId="23" fillId="5" borderId="30" xfId="0" applyFont="1" applyFill="1" applyBorder="1" applyAlignment="1">
      <alignment horizontal="center" vertical="center"/>
    </xf>
    <xf numFmtId="0" fontId="23" fillId="5" borderId="15" xfId="0" applyFont="1" applyFill="1" applyBorder="1" applyAlignment="1">
      <alignment horizontal="center" vertical="center" wrapText="1"/>
    </xf>
    <xf numFmtId="0" fontId="23" fillId="5" borderId="31" xfId="0" applyFont="1" applyFill="1" applyBorder="1" applyAlignment="1">
      <alignment horizontal="center" vertical="center"/>
    </xf>
    <xf numFmtId="14" fontId="23" fillId="6" borderId="32" xfId="0" quotePrefix="1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22" fillId="14" borderId="18" xfId="0" applyFont="1" applyFill="1" applyBorder="1" applyAlignment="1">
      <alignment horizontal="center" vertical="center"/>
    </xf>
    <xf numFmtId="0" fontId="20" fillId="9" borderId="29" xfId="0" applyFont="1" applyFill="1" applyBorder="1" applyAlignment="1">
      <alignment horizontal="center" vertical="center"/>
    </xf>
    <xf numFmtId="16" fontId="23" fillId="9" borderId="24" xfId="0" quotePrefix="1" applyNumberFormat="1" applyFont="1" applyFill="1" applyBorder="1" applyAlignment="1">
      <alignment horizontal="center" vertical="center" wrapText="1"/>
    </xf>
    <xf numFmtId="0" fontId="25" fillId="5" borderId="25" xfId="0" applyFont="1" applyFill="1" applyBorder="1" applyAlignment="1">
      <alignment horizontal="center" vertical="center"/>
    </xf>
    <xf numFmtId="0" fontId="23" fillId="9" borderId="35" xfId="0" applyFont="1" applyFill="1" applyBorder="1" applyAlignment="1">
      <alignment horizontal="center" vertical="center"/>
    </xf>
    <xf numFmtId="16" fontId="23" fillId="5" borderId="15" xfId="0" quotePrefix="1" applyNumberFormat="1" applyFont="1" applyFill="1" applyBorder="1" applyAlignment="1">
      <alignment horizontal="center" vertical="center" wrapText="1"/>
    </xf>
    <xf numFmtId="0" fontId="23" fillId="5" borderId="23" xfId="0" applyFont="1" applyFill="1" applyBorder="1" applyAlignment="1">
      <alignment horizontal="center" vertical="center" wrapText="1"/>
    </xf>
    <xf numFmtId="14" fontId="23" fillId="6" borderId="31" xfId="0" quotePrefix="1" applyNumberFormat="1" applyFont="1" applyFill="1" applyBorder="1" applyAlignment="1">
      <alignment vertical="center"/>
    </xf>
    <xf numFmtId="0" fontId="22" fillId="19" borderId="32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 wrapText="1"/>
    </xf>
    <xf numFmtId="0" fontId="23" fillId="5" borderId="36" xfId="0" applyFont="1" applyFill="1" applyBorder="1" applyAlignment="1">
      <alignment horizontal="center" vertical="center"/>
    </xf>
    <xf numFmtId="0" fontId="23" fillId="5" borderId="24" xfId="0" applyFont="1" applyFill="1" applyBorder="1" applyAlignment="1">
      <alignment horizontal="center" vertical="center" wrapText="1"/>
    </xf>
    <xf numFmtId="0" fontId="11" fillId="14" borderId="1" xfId="0" quotePrefix="1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11" fillId="7" borderId="1" xfId="0" quotePrefix="1" applyFont="1" applyFill="1" applyBorder="1" applyAlignment="1">
      <alignment horizontal="center" vertical="center"/>
    </xf>
    <xf numFmtId="0" fontId="33" fillId="5" borderId="14" xfId="0" applyFont="1" applyFill="1" applyBorder="1" applyAlignment="1">
      <alignment horizontal="center" vertical="center"/>
    </xf>
    <xf numFmtId="0" fontId="12" fillId="26" borderId="4" xfId="0" applyFont="1" applyFill="1" applyBorder="1" applyAlignment="1">
      <alignment horizontal="center" vertical="center" wrapText="1"/>
    </xf>
    <xf numFmtId="0" fontId="12" fillId="26" borderId="4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16" fontId="33" fillId="24" borderId="10" xfId="0" quotePrefix="1" applyNumberFormat="1" applyFont="1" applyFill="1" applyBorder="1" applyAlignment="1">
      <alignment horizontal="center" vertical="center" wrapText="1"/>
    </xf>
    <xf numFmtId="0" fontId="33" fillId="5" borderId="9" xfId="0" applyFont="1" applyFill="1" applyBorder="1" applyAlignment="1">
      <alignment horizontal="center" vertical="center" wrapText="1"/>
    </xf>
    <xf numFmtId="16" fontId="33" fillId="24" borderId="9" xfId="0" quotePrefix="1" applyNumberFormat="1" applyFont="1" applyFill="1" applyBorder="1" applyAlignment="1">
      <alignment horizontal="center" vertical="center"/>
    </xf>
    <xf numFmtId="0" fontId="33" fillId="24" borderId="14" xfId="0" applyFont="1" applyFill="1" applyBorder="1" applyAlignment="1">
      <alignment horizontal="center" vertical="center" wrapText="1"/>
    </xf>
    <xf numFmtId="0" fontId="33" fillId="27" borderId="9" xfId="0" applyFont="1" applyFill="1" applyBorder="1" applyAlignment="1">
      <alignment horizontal="center" vertical="center"/>
    </xf>
    <xf numFmtId="0" fontId="34" fillId="23" borderId="9" xfId="0" applyFont="1" applyFill="1" applyBorder="1" applyAlignment="1">
      <alignment horizontal="center" vertical="center"/>
    </xf>
    <xf numFmtId="0" fontId="34" fillId="5" borderId="24" xfId="0" applyFont="1" applyFill="1" applyBorder="1" applyAlignment="1">
      <alignment horizontal="center" vertical="center" wrapText="1"/>
    </xf>
    <xf numFmtId="0" fontId="39" fillId="24" borderId="3" xfId="0" applyFont="1" applyFill="1" applyBorder="1" applyAlignment="1">
      <alignment horizontal="center"/>
    </xf>
    <xf numFmtId="0" fontId="12" fillId="5" borderId="33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/>
    </xf>
    <xf numFmtId="0" fontId="12" fillId="28" borderId="4" xfId="0" applyFont="1" applyFill="1" applyBorder="1" applyAlignment="1">
      <alignment horizontal="center" vertical="center" wrapText="1"/>
    </xf>
    <xf numFmtId="0" fontId="12" fillId="28" borderId="4" xfId="0" applyFont="1" applyFill="1" applyBorder="1" applyAlignment="1">
      <alignment horizontal="center" vertical="center"/>
    </xf>
    <xf numFmtId="0" fontId="39" fillId="24" borderId="4" xfId="0" applyFont="1" applyFill="1" applyBorder="1" applyAlignment="1">
      <alignment horizontal="center" wrapText="1"/>
    </xf>
    <xf numFmtId="0" fontId="33" fillId="24" borderId="9" xfId="0" applyFont="1" applyFill="1" applyBorder="1" applyAlignment="1">
      <alignment horizontal="center" vertical="center"/>
    </xf>
    <xf numFmtId="0" fontId="33" fillId="8" borderId="14" xfId="0" applyFont="1" applyFill="1" applyBorder="1" applyAlignment="1">
      <alignment horizontal="center" vertical="center"/>
    </xf>
    <xf numFmtId="0" fontId="33" fillId="24" borderId="10" xfId="0" applyFont="1" applyFill="1" applyBorder="1" applyAlignment="1">
      <alignment horizontal="center" vertical="center"/>
    </xf>
    <xf numFmtId="0" fontId="33" fillId="8" borderId="1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41" fillId="25" borderId="0" xfId="0" applyFont="1" applyFill="1" applyAlignment="1">
      <alignment horizontal="center" vertical="center"/>
    </xf>
    <xf numFmtId="0" fontId="42" fillId="25" borderId="5" xfId="0" applyFont="1" applyFill="1" applyBorder="1" applyAlignment="1">
      <alignment horizontal="center" vertical="center" wrapText="1"/>
    </xf>
    <xf numFmtId="0" fontId="41" fillId="25" borderId="4" xfId="0" applyFont="1" applyFill="1" applyBorder="1" applyAlignment="1">
      <alignment horizontal="center" vertical="center"/>
    </xf>
    <xf numFmtId="0" fontId="41" fillId="5" borderId="0" xfId="0" applyFont="1" applyFill="1" applyAlignment="1">
      <alignment horizontal="center" vertical="center"/>
    </xf>
    <xf numFmtId="0" fontId="42" fillId="5" borderId="5" xfId="0" applyFont="1" applyFill="1" applyBorder="1" applyAlignment="1">
      <alignment horizontal="center" vertical="center" wrapText="1"/>
    </xf>
    <xf numFmtId="0" fontId="41" fillId="5" borderId="4" xfId="0" applyFont="1" applyFill="1" applyBorder="1" applyAlignment="1">
      <alignment horizontal="center" vertical="center"/>
    </xf>
    <xf numFmtId="0" fontId="33" fillId="24" borderId="11" xfId="0" applyFont="1" applyFill="1" applyBorder="1" applyAlignment="1">
      <alignment horizontal="center" vertical="center"/>
    </xf>
    <xf numFmtId="16" fontId="33" fillId="24" borderId="9" xfId="0" quotePrefix="1" applyNumberFormat="1" applyFont="1" applyFill="1" applyBorder="1" applyAlignment="1">
      <alignment horizontal="center" vertical="center" wrapText="1"/>
    </xf>
    <xf numFmtId="0" fontId="42" fillId="5" borderId="4" xfId="0" applyFont="1" applyFill="1" applyBorder="1" applyAlignment="1">
      <alignment horizontal="center" vertical="center" wrapText="1"/>
    </xf>
    <xf numFmtId="0" fontId="7" fillId="5" borderId="4" xfId="0" quotePrefix="1" applyFont="1" applyFill="1" applyBorder="1" applyAlignment="1">
      <alignment horizontal="center" vertical="center" wrapText="1"/>
    </xf>
    <xf numFmtId="0" fontId="11" fillId="7" borderId="6" xfId="0" quotePrefix="1" applyFont="1" applyFill="1" applyBorder="1" applyAlignment="1">
      <alignment vertical="center"/>
    </xf>
    <xf numFmtId="0" fontId="42" fillId="2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/>
    </xf>
    <xf numFmtId="0" fontId="12" fillId="28" borderId="5" xfId="0" applyFont="1" applyFill="1" applyBorder="1" applyAlignment="1">
      <alignment horizontal="center" vertical="center" wrapText="1"/>
    </xf>
    <xf numFmtId="0" fontId="12" fillId="28" borderId="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/>
    </xf>
    <xf numFmtId="0" fontId="12" fillId="5" borderId="6" xfId="0" quotePrefix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0" fontId="11" fillId="14" borderId="42" xfId="0" quotePrefix="1" applyFont="1" applyFill="1" applyBorder="1" applyAlignment="1">
      <alignment horizontal="center" vertical="center"/>
    </xf>
    <xf numFmtId="0" fontId="12" fillId="26" borderId="43" xfId="0" applyFont="1" applyFill="1" applyBorder="1" applyAlignment="1">
      <alignment horizontal="center" vertical="center" wrapText="1"/>
    </xf>
    <xf numFmtId="0" fontId="12" fillId="26" borderId="43" xfId="0" applyFont="1" applyFill="1" applyBorder="1" applyAlignment="1">
      <alignment horizontal="center" vertical="center"/>
    </xf>
    <xf numFmtId="0" fontId="12" fillId="5" borderId="43" xfId="0" applyFont="1" applyFill="1" applyBorder="1" applyAlignment="1">
      <alignment horizontal="center" vertical="center" wrapText="1"/>
    </xf>
    <xf numFmtId="0" fontId="12" fillId="5" borderId="43" xfId="0" applyFont="1" applyFill="1" applyBorder="1" applyAlignment="1">
      <alignment horizontal="center" vertical="center"/>
    </xf>
    <xf numFmtId="0" fontId="12" fillId="5" borderId="42" xfId="0" applyFont="1" applyFill="1" applyBorder="1" applyAlignment="1">
      <alignment horizontal="center" vertical="center" wrapText="1"/>
    </xf>
    <xf numFmtId="0" fontId="12" fillId="5" borderId="42" xfId="0" applyFont="1" applyFill="1" applyBorder="1" applyAlignment="1">
      <alignment horizontal="center" vertical="center"/>
    </xf>
    <xf numFmtId="0" fontId="12" fillId="5" borderId="44" xfId="0" applyFont="1" applyFill="1" applyBorder="1" applyAlignment="1">
      <alignment horizontal="center" vertical="center"/>
    </xf>
    <xf numFmtId="0" fontId="12" fillId="10" borderId="47" xfId="0" applyFont="1" applyFill="1" applyBorder="1" applyAlignment="1">
      <alignment horizontal="center" vertical="center" wrapText="1"/>
    </xf>
    <xf numFmtId="0" fontId="12" fillId="5" borderId="47" xfId="0" applyFont="1" applyFill="1" applyBorder="1" applyAlignment="1">
      <alignment horizontal="center" vertical="center" wrapText="1"/>
    </xf>
    <xf numFmtId="0" fontId="12" fillId="5" borderId="47" xfId="0" applyFont="1" applyFill="1" applyBorder="1" applyAlignment="1">
      <alignment horizontal="center" vertical="center"/>
    </xf>
    <xf numFmtId="0" fontId="12" fillId="10" borderId="47" xfId="0" applyFont="1" applyFill="1" applyBorder="1" applyAlignment="1">
      <alignment horizontal="center" vertical="center"/>
    </xf>
    <xf numFmtId="0" fontId="12" fillId="5" borderId="47" xfId="0" quotePrefix="1" applyFont="1" applyFill="1" applyBorder="1" applyAlignment="1">
      <alignment horizontal="center" vertical="center" wrapText="1"/>
    </xf>
    <xf numFmtId="0" fontId="12" fillId="28" borderId="47" xfId="0" applyFont="1" applyFill="1" applyBorder="1" applyAlignment="1">
      <alignment horizontal="center" vertical="center" wrapText="1"/>
    </xf>
    <xf numFmtId="0" fontId="12" fillId="28" borderId="4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12" fillId="16" borderId="7" xfId="0" applyFont="1" applyFill="1" applyBorder="1" applyAlignment="1">
      <alignment horizontal="center" vertical="center" wrapText="1"/>
    </xf>
    <xf numFmtId="0" fontId="12" fillId="26" borderId="6" xfId="0" applyFont="1" applyFill="1" applyBorder="1" applyAlignment="1">
      <alignment horizontal="center" vertical="center" wrapText="1"/>
    </xf>
    <xf numFmtId="0" fontId="12" fillId="26" borderId="6" xfId="0" applyFont="1" applyFill="1" applyBorder="1" applyAlignment="1">
      <alignment horizontal="center" vertical="center"/>
    </xf>
    <xf numFmtId="0" fontId="41" fillId="5" borderId="43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 wrapText="1"/>
    </xf>
    <xf numFmtId="0" fontId="7" fillId="5" borderId="47" xfId="0" applyFont="1" applyFill="1" applyBorder="1" applyAlignment="1">
      <alignment horizontal="center" vertical="center"/>
    </xf>
    <xf numFmtId="0" fontId="42" fillId="5" borderId="48" xfId="0" applyFont="1" applyFill="1" applyBorder="1" applyAlignment="1">
      <alignment horizontal="center" vertical="center" wrapText="1"/>
    </xf>
    <xf numFmtId="0" fontId="41" fillId="5" borderId="5" xfId="0" applyFont="1" applyFill="1" applyBorder="1" applyAlignment="1">
      <alignment horizontal="center" vertical="center"/>
    </xf>
    <xf numFmtId="0" fontId="42" fillId="5" borderId="7" xfId="0" applyFont="1" applyFill="1" applyBorder="1" applyAlignment="1">
      <alignment horizontal="center" vertical="center" wrapText="1"/>
    </xf>
    <xf numFmtId="0" fontId="11" fillId="4" borderId="41" xfId="0" applyFont="1" applyFill="1" applyBorder="1" applyAlignment="1">
      <alignment horizontal="center" vertical="center" wrapText="1"/>
    </xf>
    <xf numFmtId="0" fontId="11" fillId="14" borderId="49" xfId="0" quotePrefix="1" applyFont="1" applyFill="1" applyBorder="1" applyAlignment="1">
      <alignment horizontal="center" vertical="center"/>
    </xf>
    <xf numFmtId="0" fontId="7" fillId="5" borderId="43" xfId="0" applyFont="1" applyFill="1" applyBorder="1" applyAlignment="1">
      <alignment horizontal="center" vertical="center" wrapText="1"/>
    </xf>
    <xf numFmtId="0" fontId="7" fillId="5" borderId="43" xfId="0" applyFont="1" applyFill="1" applyBorder="1" applyAlignment="1">
      <alignment horizontal="center" vertical="center"/>
    </xf>
    <xf numFmtId="0" fontId="41" fillId="5" borderId="50" xfId="0" applyFont="1" applyFill="1" applyBorder="1" applyAlignment="1">
      <alignment horizontal="center" vertical="center"/>
    </xf>
    <xf numFmtId="0" fontId="42" fillId="5" borderId="42" xfId="0" applyFont="1" applyFill="1" applyBorder="1" applyAlignment="1">
      <alignment horizontal="center" vertical="center" wrapText="1"/>
    </xf>
    <xf numFmtId="0" fontId="11" fillId="4" borderId="51" xfId="0" applyFont="1" applyFill="1" applyBorder="1" applyAlignment="1">
      <alignment horizontal="center" vertical="center" wrapText="1"/>
    </xf>
    <xf numFmtId="0" fontId="12" fillId="5" borderId="52" xfId="0" applyFont="1" applyFill="1" applyBorder="1" applyAlignment="1">
      <alignment horizontal="center" vertical="center"/>
    </xf>
    <xf numFmtId="0" fontId="7" fillId="4" borderId="54" xfId="0" quotePrefix="1" applyFont="1" applyFill="1" applyBorder="1" applyAlignment="1">
      <alignment horizontal="center" vertical="center"/>
    </xf>
    <xf numFmtId="0" fontId="7" fillId="4" borderId="55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7" fillId="4" borderId="47" xfId="0" quotePrefix="1" applyFont="1" applyFill="1" applyBorder="1" applyAlignment="1">
      <alignment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48" xfId="0" applyFont="1" applyFill="1" applyBorder="1" applyAlignment="1">
      <alignment horizontal="center" vertical="center"/>
    </xf>
    <xf numFmtId="0" fontId="12" fillId="26" borderId="5" xfId="0" applyFont="1" applyFill="1" applyBorder="1" applyAlignment="1">
      <alignment horizontal="center" vertical="center" wrapText="1"/>
    </xf>
    <xf numFmtId="0" fontId="12" fillId="26" borderId="5" xfId="0" applyFont="1" applyFill="1" applyBorder="1" applyAlignment="1">
      <alignment horizontal="center" vertical="center"/>
    </xf>
    <xf numFmtId="0" fontId="12" fillId="28" borderId="6" xfId="0" applyFont="1" applyFill="1" applyBorder="1" applyAlignment="1">
      <alignment horizontal="center" vertical="center"/>
    </xf>
    <xf numFmtId="0" fontId="41" fillId="5" borderId="6" xfId="0" applyFont="1" applyFill="1" applyBorder="1" applyAlignment="1">
      <alignment horizontal="center" vertical="center"/>
    </xf>
    <xf numFmtId="0" fontId="42" fillId="5" borderId="6" xfId="0" applyFont="1" applyFill="1" applyBorder="1" applyAlignment="1">
      <alignment horizontal="center" vertical="center" wrapText="1"/>
    </xf>
    <xf numFmtId="0" fontId="12" fillId="16" borderId="42" xfId="0" applyFont="1" applyFill="1" applyBorder="1" applyAlignment="1">
      <alignment horizontal="center" vertical="center" wrapText="1"/>
    </xf>
    <xf numFmtId="0" fontId="12" fillId="28" borderId="47" xfId="0" applyFont="1" applyFill="1" applyBorder="1" applyAlignment="1">
      <alignment horizontal="center" vertical="center"/>
    </xf>
    <xf numFmtId="0" fontId="12" fillId="5" borderId="48" xfId="0" applyFont="1" applyFill="1" applyBorder="1" applyAlignment="1">
      <alignment horizontal="center" vertical="center"/>
    </xf>
    <xf numFmtId="0" fontId="11" fillId="5" borderId="43" xfId="0" applyFont="1" applyFill="1" applyBorder="1" applyAlignment="1">
      <alignment horizontal="center" vertical="center" wrapText="1"/>
    </xf>
    <xf numFmtId="0" fontId="42" fillId="5" borderId="44" xfId="0" applyFont="1" applyFill="1" applyBorder="1" applyAlignment="1">
      <alignment horizontal="center" vertical="center" wrapText="1"/>
    </xf>
    <xf numFmtId="0" fontId="12" fillId="13" borderId="47" xfId="0" applyFont="1" applyFill="1" applyBorder="1" applyAlignment="1">
      <alignment horizontal="center" vertical="center" wrapText="1"/>
    </xf>
    <xf numFmtId="0" fontId="12" fillId="21" borderId="43" xfId="0" applyFont="1" applyFill="1" applyBorder="1" applyAlignment="1">
      <alignment horizontal="center" vertical="center" wrapText="1"/>
    </xf>
    <xf numFmtId="0" fontId="12" fillId="21" borderId="43" xfId="0" applyFont="1" applyFill="1" applyBorder="1" applyAlignment="1">
      <alignment horizontal="center" vertical="center"/>
    </xf>
    <xf numFmtId="0" fontId="13" fillId="5" borderId="42" xfId="0" applyFont="1" applyFill="1" applyBorder="1" applyAlignment="1">
      <alignment horizontal="center" vertical="center" wrapText="1"/>
    </xf>
    <xf numFmtId="0" fontId="42" fillId="5" borderId="57" xfId="0" applyFont="1" applyFill="1" applyBorder="1" applyAlignment="1">
      <alignment horizontal="center" vertical="center" wrapText="1"/>
    </xf>
    <xf numFmtId="0" fontId="12" fillId="13" borderId="43" xfId="0" applyFont="1" applyFill="1" applyBorder="1" applyAlignment="1">
      <alignment horizontal="center" vertical="center" wrapText="1"/>
    </xf>
    <xf numFmtId="0" fontId="12" fillId="8" borderId="47" xfId="0" applyFont="1" applyFill="1" applyBorder="1" applyAlignment="1">
      <alignment horizontal="center" vertical="center" wrapText="1"/>
    </xf>
    <xf numFmtId="0" fontId="12" fillId="5" borderId="5" xfId="0" quotePrefix="1" applyFont="1" applyFill="1" applyBorder="1" applyAlignment="1">
      <alignment horizontal="center" vertical="center" wrapText="1"/>
    </xf>
    <xf numFmtId="0" fontId="39" fillId="24" borderId="5" xfId="0" applyFont="1" applyFill="1" applyBorder="1" applyAlignment="1">
      <alignment horizontal="center" wrapText="1"/>
    </xf>
    <xf numFmtId="0" fontId="13" fillId="5" borderId="43" xfId="0" applyFont="1" applyFill="1" applyBorder="1" applyAlignment="1">
      <alignment horizontal="center" vertical="center"/>
    </xf>
    <xf numFmtId="0" fontId="13" fillId="5" borderId="43" xfId="0" applyFont="1" applyFill="1" applyBorder="1" applyAlignment="1">
      <alignment horizontal="center" vertical="center" wrapText="1"/>
    </xf>
    <xf numFmtId="0" fontId="12" fillId="5" borderId="58" xfId="0" applyFont="1" applyFill="1" applyBorder="1" applyAlignment="1">
      <alignment horizontal="center" vertical="center"/>
    </xf>
    <xf numFmtId="0" fontId="7" fillId="5" borderId="44" xfId="0" applyFont="1" applyFill="1" applyBorder="1" applyAlignment="1">
      <alignment horizontal="center" vertical="center"/>
    </xf>
    <xf numFmtId="0" fontId="12" fillId="5" borderId="56" xfId="0" applyFont="1" applyFill="1" applyBorder="1" applyAlignment="1">
      <alignment horizontal="center" vertical="center"/>
    </xf>
    <xf numFmtId="0" fontId="12" fillId="5" borderId="49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 wrapText="1"/>
    </xf>
    <xf numFmtId="0" fontId="11" fillId="14" borderId="6" xfId="0" quotePrefix="1" applyFont="1" applyFill="1" applyBorder="1" applyAlignment="1">
      <alignment vertical="center"/>
    </xf>
    <xf numFmtId="0" fontId="0" fillId="0" borderId="6" xfId="0" applyBorder="1"/>
    <xf numFmtId="0" fontId="11" fillId="6" borderId="7" xfId="0" applyFont="1" applyFill="1" applyBorder="1" applyAlignment="1">
      <alignment horizontal="center" vertical="center" wrapText="1"/>
    </xf>
    <xf numFmtId="0" fontId="11" fillId="4" borderId="59" xfId="0" applyFont="1" applyFill="1" applyBorder="1" applyAlignment="1">
      <alignment horizontal="center" vertical="center" wrapText="1"/>
    </xf>
    <xf numFmtId="0" fontId="12" fillId="5" borderId="60" xfId="0" applyFont="1" applyFill="1" applyBorder="1" applyAlignment="1">
      <alignment horizontal="center" vertical="center" wrapText="1"/>
    </xf>
    <xf numFmtId="0" fontId="12" fillId="5" borderId="60" xfId="0" applyFont="1" applyFill="1" applyBorder="1" applyAlignment="1">
      <alignment horizontal="center" vertical="center"/>
    </xf>
    <xf numFmtId="0" fontId="12" fillId="5" borderId="61" xfId="0" applyFont="1" applyFill="1" applyBorder="1" applyAlignment="1">
      <alignment horizontal="center" vertical="center" wrapText="1"/>
    </xf>
    <xf numFmtId="0" fontId="12" fillId="5" borderId="62" xfId="0" applyFont="1" applyFill="1" applyBorder="1" applyAlignment="1">
      <alignment horizontal="center" vertical="center"/>
    </xf>
    <xf numFmtId="0" fontId="41" fillId="5" borderId="60" xfId="0" applyFont="1" applyFill="1" applyBorder="1" applyAlignment="1">
      <alignment horizontal="center" vertical="center"/>
    </xf>
    <xf numFmtId="0" fontId="42" fillId="5" borderId="63" xfId="0" applyFont="1" applyFill="1" applyBorder="1" applyAlignment="1">
      <alignment horizontal="center" vertical="center" wrapText="1"/>
    </xf>
    <xf numFmtId="0" fontId="42" fillId="5" borderId="64" xfId="0" applyFont="1" applyFill="1" applyBorder="1" applyAlignment="1">
      <alignment horizontal="center" vertical="center" wrapText="1"/>
    </xf>
    <xf numFmtId="0" fontId="12" fillId="5" borderId="65" xfId="0" applyFont="1" applyFill="1" applyBorder="1" applyAlignment="1">
      <alignment horizontal="center" vertical="center"/>
    </xf>
    <xf numFmtId="0" fontId="42" fillId="5" borderId="66" xfId="0" applyFont="1" applyFill="1" applyBorder="1" applyAlignment="1">
      <alignment horizontal="center" vertical="center" wrapText="1"/>
    </xf>
    <xf numFmtId="0" fontId="12" fillId="5" borderId="64" xfId="0" applyFont="1" applyFill="1" applyBorder="1" applyAlignment="1">
      <alignment horizontal="center" vertical="center"/>
    </xf>
    <xf numFmtId="0" fontId="42" fillId="5" borderId="65" xfId="0" applyFont="1" applyFill="1" applyBorder="1" applyAlignment="1">
      <alignment horizontal="center" vertical="center" wrapText="1"/>
    </xf>
    <xf numFmtId="0" fontId="12" fillId="5" borderId="25" xfId="0" applyFont="1" applyFill="1" applyBorder="1" applyAlignment="1">
      <alignment horizontal="center" vertical="center" wrapText="1"/>
    </xf>
    <xf numFmtId="0" fontId="7" fillId="4" borderId="67" xfId="0" quotePrefix="1" applyFont="1" applyFill="1" applyBorder="1" applyAlignment="1">
      <alignment horizontal="center" vertical="center"/>
    </xf>
    <xf numFmtId="0" fontId="12" fillId="5" borderId="33" xfId="0" applyFont="1" applyFill="1" applyBorder="1" applyAlignment="1">
      <alignment horizontal="center" vertical="center" wrapText="1"/>
    </xf>
    <xf numFmtId="0" fontId="12" fillId="5" borderId="56" xfId="0" applyFont="1" applyFill="1" applyBorder="1" applyAlignment="1">
      <alignment horizontal="center" vertical="center" wrapText="1"/>
    </xf>
    <xf numFmtId="0" fontId="7" fillId="5" borderId="33" xfId="0" applyFont="1" applyFill="1" applyBorder="1" applyAlignment="1">
      <alignment horizontal="center" vertical="center"/>
    </xf>
    <xf numFmtId="0" fontId="39" fillId="24" borderId="21" xfId="0" applyFont="1" applyFill="1" applyBorder="1" applyAlignment="1">
      <alignment horizontal="center"/>
    </xf>
    <xf numFmtId="0" fontId="13" fillId="5" borderId="49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2" fillId="5" borderId="49" xfId="0" applyFont="1" applyFill="1" applyBorder="1" applyAlignment="1">
      <alignment horizontal="center" vertical="center" wrapText="1"/>
    </xf>
    <xf numFmtId="0" fontId="12" fillId="5" borderId="68" xfId="0" applyFont="1" applyFill="1" applyBorder="1" applyAlignment="1">
      <alignment horizontal="center" vertical="center" wrapText="1"/>
    </xf>
    <xf numFmtId="0" fontId="12" fillId="5" borderId="54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  <xf numFmtId="0" fontId="7" fillId="5" borderId="54" xfId="0" applyFont="1" applyFill="1" applyBorder="1" applyAlignment="1">
      <alignment horizontal="center" vertical="center" wrapText="1"/>
    </xf>
    <xf numFmtId="0" fontId="41" fillId="5" borderId="3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0" fontId="12" fillId="28" borderId="54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 wrapText="1"/>
    </xf>
    <xf numFmtId="0" fontId="13" fillId="5" borderId="68" xfId="0" applyFont="1" applyFill="1" applyBorder="1" applyAlignment="1">
      <alignment horizontal="center" vertical="center" wrapText="1"/>
    </xf>
    <xf numFmtId="0" fontId="11" fillId="6" borderId="41" xfId="0" applyFont="1" applyFill="1" applyBorder="1" applyAlignment="1">
      <alignment horizontal="center" vertical="center"/>
    </xf>
    <xf numFmtId="0" fontId="11" fillId="6" borderId="41" xfId="0" applyFont="1" applyFill="1" applyBorder="1" applyAlignment="1">
      <alignment horizontal="center" vertical="center" wrapText="1"/>
    </xf>
    <xf numFmtId="0" fontId="11" fillId="6" borderId="51" xfId="0" applyFont="1" applyFill="1" applyBorder="1" applyAlignment="1">
      <alignment horizontal="center" vertical="center" wrapText="1"/>
    </xf>
    <xf numFmtId="0" fontId="11" fillId="7" borderId="65" xfId="0" quotePrefix="1" applyFont="1" applyFill="1" applyBorder="1" applyAlignment="1">
      <alignment vertical="center"/>
    </xf>
    <xf numFmtId="0" fontId="11" fillId="7" borderId="64" xfId="0" quotePrefix="1" applyFont="1" applyFill="1" applyBorder="1" applyAlignment="1">
      <alignment horizontal="center" vertical="center"/>
    </xf>
    <xf numFmtId="0" fontId="11" fillId="6" borderId="59" xfId="0" applyFont="1" applyFill="1" applyBorder="1" applyAlignment="1">
      <alignment horizontal="center" vertical="center" wrapText="1"/>
    </xf>
    <xf numFmtId="0" fontId="0" fillId="0" borderId="61" xfId="0" applyBorder="1"/>
    <xf numFmtId="0" fontId="12" fillId="5" borderId="59" xfId="0" applyFont="1" applyFill="1" applyBorder="1" applyAlignment="1">
      <alignment horizontal="center" vertical="center" wrapText="1"/>
    </xf>
    <xf numFmtId="0" fontId="12" fillId="5" borderId="63" xfId="0" applyFont="1" applyFill="1" applyBorder="1" applyAlignment="1">
      <alignment horizontal="center" vertical="center"/>
    </xf>
    <xf numFmtId="0" fontId="12" fillId="16" borderId="43" xfId="0" applyFont="1" applyFill="1" applyBorder="1" applyAlignment="1">
      <alignment horizontal="center" vertical="center" wrapText="1"/>
    </xf>
    <xf numFmtId="0" fontId="12" fillId="10" borderId="46" xfId="0" applyFont="1" applyFill="1" applyBorder="1" applyAlignment="1">
      <alignment horizontal="center" vertical="center" wrapText="1"/>
    </xf>
    <xf numFmtId="0" fontId="12" fillId="21" borderId="47" xfId="0" applyFont="1" applyFill="1" applyBorder="1" applyAlignment="1">
      <alignment horizontal="center" vertical="center" wrapText="1"/>
    </xf>
    <xf numFmtId="0" fontId="12" fillId="21" borderId="47" xfId="0" applyFont="1" applyFill="1" applyBorder="1" applyAlignment="1">
      <alignment horizontal="center" vertical="center"/>
    </xf>
    <xf numFmtId="0" fontId="12" fillId="8" borderId="43" xfId="0" applyFont="1" applyFill="1" applyBorder="1" applyAlignment="1">
      <alignment horizontal="center" vertical="center" wrapText="1"/>
    </xf>
    <xf numFmtId="0" fontId="12" fillId="26" borderId="42" xfId="0" applyFont="1" applyFill="1" applyBorder="1" applyAlignment="1">
      <alignment horizontal="center" vertical="center"/>
    </xf>
    <xf numFmtId="0" fontId="12" fillId="5" borderId="46" xfId="0" applyFont="1" applyFill="1" applyBorder="1" applyAlignment="1">
      <alignment horizontal="center" vertical="center" wrapText="1"/>
    </xf>
    <xf numFmtId="0" fontId="12" fillId="16" borderId="47" xfId="0" applyFont="1" applyFill="1" applyBorder="1" applyAlignment="1">
      <alignment horizontal="center" vertical="center" wrapText="1"/>
    </xf>
    <xf numFmtId="0" fontId="11" fillId="7" borderId="49" xfId="0" quotePrefix="1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 wrapText="1"/>
    </xf>
    <xf numFmtId="0" fontId="12" fillId="5" borderId="46" xfId="0" applyFont="1" applyFill="1" applyBorder="1" applyAlignment="1">
      <alignment horizontal="center" vertical="center"/>
    </xf>
    <xf numFmtId="0" fontId="12" fillId="29" borderId="43" xfId="0" applyFont="1" applyFill="1" applyBorder="1" applyAlignment="1">
      <alignment horizontal="center" vertical="center" wrapText="1"/>
    </xf>
    <xf numFmtId="0" fontId="12" fillId="29" borderId="42" xfId="0" applyFont="1" applyFill="1" applyBorder="1" applyAlignment="1">
      <alignment horizontal="center" vertical="center"/>
    </xf>
    <xf numFmtId="0" fontId="12" fillId="26" borderId="42" xfId="0" applyFont="1" applyFill="1" applyBorder="1" applyAlignment="1">
      <alignment horizontal="center" vertical="center" wrapText="1"/>
    </xf>
    <xf numFmtId="0" fontId="12" fillId="29" borderId="43" xfId="0" applyFont="1" applyFill="1" applyBorder="1" applyAlignment="1">
      <alignment horizontal="center" vertical="center"/>
    </xf>
    <xf numFmtId="0" fontId="12" fillId="13" borderId="43" xfId="0" applyFont="1" applyFill="1" applyBorder="1" applyAlignment="1">
      <alignment horizontal="center" vertical="center"/>
    </xf>
    <xf numFmtId="0" fontId="12" fillId="13" borderId="47" xfId="0" applyFont="1" applyFill="1" applyBorder="1" applyAlignment="1">
      <alignment horizontal="center" vertical="center"/>
    </xf>
    <xf numFmtId="0" fontId="12" fillId="13" borderId="5" xfId="0" applyFont="1" applyFill="1" applyBorder="1" applyAlignment="1">
      <alignment horizontal="center" vertical="center" wrapText="1"/>
    </xf>
    <xf numFmtId="0" fontId="12" fillId="13" borderId="5" xfId="0" applyFont="1" applyFill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12" fillId="21" borderId="48" xfId="0" applyFont="1" applyFill="1" applyBorder="1" applyAlignment="1">
      <alignment horizontal="center" vertical="center"/>
    </xf>
    <xf numFmtId="0" fontId="12" fillId="8" borderId="7" xfId="0" applyFont="1" applyFill="1" applyBorder="1" applyAlignment="1">
      <alignment horizontal="center" vertical="center" wrapText="1"/>
    </xf>
    <xf numFmtId="0" fontId="12" fillId="5" borderId="43" xfId="0" quotePrefix="1" applyFont="1" applyFill="1" applyBorder="1" applyAlignment="1">
      <alignment horizontal="center" vertical="center" wrapText="1"/>
    </xf>
    <xf numFmtId="0" fontId="12" fillId="8" borderId="7" xfId="0" applyFont="1" applyFill="1" applyBorder="1" applyAlignment="1">
      <alignment horizontal="center" vertical="center"/>
    </xf>
    <xf numFmtId="0" fontId="12" fillId="16" borderId="46" xfId="0" applyFont="1" applyFill="1" applyBorder="1" applyAlignment="1">
      <alignment horizontal="center" vertical="center" wrapText="1"/>
    </xf>
    <xf numFmtId="0" fontId="12" fillId="16" borderId="6" xfId="0" applyFont="1" applyFill="1" applyBorder="1" applyAlignment="1">
      <alignment horizontal="center" vertical="center" wrapText="1"/>
    </xf>
    <xf numFmtId="0" fontId="12" fillId="5" borderId="22" xfId="0" quotePrefix="1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14" borderId="5" xfId="0" quotePrefix="1" applyFont="1" applyFill="1" applyBorder="1" applyAlignment="1">
      <alignment horizontal="center" vertical="center"/>
    </xf>
    <xf numFmtId="0" fontId="11" fillId="14" borderId="6" xfId="0" quotePrefix="1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1" fillId="7" borderId="5" xfId="0" quotePrefix="1" applyFont="1" applyFill="1" applyBorder="1" applyAlignment="1">
      <alignment horizontal="center" vertical="center"/>
    </xf>
    <xf numFmtId="0" fontId="11" fillId="7" borderId="6" xfId="0" quotePrefix="1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15" borderId="2" xfId="0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4" borderId="1" xfId="0" quotePrefix="1" applyFont="1" applyFill="1" applyBorder="1" applyAlignment="1">
      <alignment horizontal="center" vertical="center"/>
    </xf>
    <xf numFmtId="0" fontId="7" fillId="4" borderId="3" xfId="0" quotePrefix="1" applyFont="1" applyFill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0" fontId="12" fillId="17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24" fillId="4" borderId="7" xfId="0" applyFont="1" applyFill="1" applyBorder="1" applyAlignment="1">
      <alignment horizontal="center" vertical="center"/>
    </xf>
    <xf numFmtId="0" fontId="11" fillId="14" borderId="7" xfId="0" quotePrefix="1" applyFont="1" applyFill="1" applyBorder="1" applyAlignment="1">
      <alignment horizontal="center" vertical="center"/>
    </xf>
    <xf numFmtId="0" fontId="11" fillId="7" borderId="7" xfId="0" quotePrefix="1" applyFont="1" applyFill="1" applyBorder="1" applyAlignment="1">
      <alignment horizontal="center" vertical="center"/>
    </xf>
    <xf numFmtId="0" fontId="12" fillId="21" borderId="5" xfId="0" applyFont="1" applyFill="1" applyBorder="1" applyAlignment="1">
      <alignment horizontal="center" vertical="center" wrapText="1"/>
    </xf>
    <xf numFmtId="0" fontId="12" fillId="21" borderId="6" xfId="0" applyFont="1" applyFill="1" applyBorder="1" applyAlignment="1">
      <alignment horizontal="center" vertical="center" wrapText="1"/>
    </xf>
    <xf numFmtId="0" fontId="34" fillId="0" borderId="12" xfId="0" applyFont="1" applyBorder="1" applyAlignment="1">
      <alignment horizontal="center" wrapText="1"/>
    </xf>
    <xf numFmtId="0" fontId="34" fillId="0" borderId="13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34" fillId="0" borderId="14" xfId="0" applyFont="1" applyBorder="1" applyAlignment="1">
      <alignment horizontal="center" wrapText="1"/>
    </xf>
    <xf numFmtId="0" fontId="31" fillId="22" borderId="16" xfId="0" applyFont="1" applyFill="1" applyBorder="1" applyAlignment="1">
      <alignment horizontal="center" vertical="center" wrapText="1"/>
    </xf>
    <xf numFmtId="0" fontId="31" fillId="22" borderId="17" xfId="0" applyFont="1" applyFill="1" applyBorder="1" applyAlignment="1">
      <alignment horizontal="center" vertical="center" wrapText="1"/>
    </xf>
    <xf numFmtId="0" fontId="33" fillId="24" borderId="10" xfId="0" applyFont="1" applyFill="1" applyBorder="1" applyAlignment="1">
      <alignment horizontal="center" vertical="center"/>
    </xf>
    <xf numFmtId="0" fontId="33" fillId="24" borderId="11" xfId="0" applyFont="1" applyFill="1" applyBorder="1" applyAlignment="1">
      <alignment horizontal="center" vertical="center"/>
    </xf>
    <xf numFmtId="16" fontId="33" fillId="24" borderId="10" xfId="0" quotePrefix="1" applyNumberFormat="1" applyFont="1" applyFill="1" applyBorder="1" applyAlignment="1">
      <alignment horizontal="center" vertical="center" wrapText="1"/>
    </xf>
    <xf numFmtId="16" fontId="33" fillId="24" borderId="11" xfId="0" quotePrefix="1" applyNumberFormat="1" applyFont="1" applyFill="1" applyBorder="1" applyAlignment="1">
      <alignment horizontal="center" vertical="center" wrapText="1"/>
    </xf>
    <xf numFmtId="0" fontId="33" fillId="24" borderId="23" xfId="0" applyFont="1" applyFill="1" applyBorder="1" applyAlignment="1">
      <alignment horizontal="center" vertical="center"/>
    </xf>
    <xf numFmtId="16" fontId="33" fillId="24" borderId="23" xfId="0" quotePrefix="1" applyNumberFormat="1" applyFont="1" applyFill="1" applyBorder="1" applyAlignment="1">
      <alignment horizontal="center" vertical="center" wrapText="1"/>
    </xf>
    <xf numFmtId="0" fontId="28" fillId="18" borderId="16" xfId="0" applyFont="1" applyFill="1" applyBorder="1" applyAlignment="1">
      <alignment horizontal="center" vertical="center" wrapText="1"/>
    </xf>
    <xf numFmtId="0" fontId="28" fillId="18" borderId="17" xfId="0" applyFont="1" applyFill="1" applyBorder="1" applyAlignment="1">
      <alignment horizontal="center" vertical="center" wrapText="1"/>
    </xf>
    <xf numFmtId="0" fontId="21" fillId="10" borderId="12" xfId="0" applyFont="1" applyFill="1" applyBorder="1" applyAlignment="1">
      <alignment horizontal="center" vertical="center"/>
    </xf>
    <xf numFmtId="0" fontId="21" fillId="10" borderId="13" xfId="0" applyFont="1" applyFill="1" applyBorder="1" applyAlignment="1">
      <alignment horizontal="center" vertical="center"/>
    </xf>
    <xf numFmtId="0" fontId="21" fillId="10" borderId="14" xfId="0" applyFont="1" applyFill="1" applyBorder="1" applyAlignment="1">
      <alignment horizontal="center" vertical="center"/>
    </xf>
    <xf numFmtId="0" fontId="21" fillId="8" borderId="12" xfId="0" applyFont="1" applyFill="1" applyBorder="1" applyAlignment="1">
      <alignment horizontal="center" vertical="center"/>
    </xf>
    <xf numFmtId="0" fontId="21" fillId="8" borderId="13" xfId="0" applyFont="1" applyFill="1" applyBorder="1" applyAlignment="1">
      <alignment horizontal="center" vertical="center"/>
    </xf>
    <xf numFmtId="0" fontId="21" fillId="8" borderId="14" xfId="0" applyFont="1" applyFill="1" applyBorder="1" applyAlignment="1">
      <alignment horizontal="center" vertical="center"/>
    </xf>
    <xf numFmtId="14" fontId="23" fillId="6" borderId="10" xfId="0" quotePrefix="1" applyNumberFormat="1" applyFont="1" applyFill="1" applyBorder="1" applyAlignment="1">
      <alignment horizontal="center" vertical="center"/>
    </xf>
    <xf numFmtId="14" fontId="23" fillId="6" borderId="11" xfId="0" quotePrefix="1" applyNumberFormat="1" applyFont="1" applyFill="1" applyBorder="1" applyAlignment="1">
      <alignment horizontal="center" vertical="center"/>
    </xf>
    <xf numFmtId="0" fontId="22" fillId="19" borderId="23" xfId="0" applyFont="1" applyFill="1" applyBorder="1" applyAlignment="1">
      <alignment horizontal="center" vertical="center"/>
    </xf>
    <xf numFmtId="0" fontId="22" fillId="19" borderId="11" xfId="0" applyFont="1" applyFill="1" applyBorder="1" applyAlignment="1">
      <alignment horizontal="center" vertical="center"/>
    </xf>
    <xf numFmtId="14" fontId="23" fillId="6" borderId="23" xfId="0" quotePrefix="1" applyNumberFormat="1" applyFont="1" applyFill="1" applyBorder="1" applyAlignment="1">
      <alignment horizontal="center" vertical="center"/>
    </xf>
    <xf numFmtId="0" fontId="22" fillId="10" borderId="10" xfId="0" applyFont="1" applyFill="1" applyBorder="1" applyAlignment="1">
      <alignment horizontal="center" vertical="center"/>
    </xf>
    <xf numFmtId="0" fontId="22" fillId="10" borderId="11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2" fillId="8" borderId="11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21" fillId="14" borderId="12" xfId="0" applyFont="1" applyFill="1" applyBorder="1" applyAlignment="1">
      <alignment horizontal="center" vertical="center"/>
    </xf>
    <xf numFmtId="0" fontId="21" fillId="14" borderId="13" xfId="0" applyFont="1" applyFill="1" applyBorder="1" applyAlignment="1">
      <alignment horizontal="center" vertical="center"/>
    </xf>
    <xf numFmtId="0" fontId="21" fillId="14" borderId="17" xfId="0" applyFont="1" applyFill="1" applyBorder="1" applyAlignment="1">
      <alignment horizontal="center" vertical="center"/>
    </xf>
    <xf numFmtId="0" fontId="21" fillId="14" borderId="18" xfId="0" applyFont="1" applyFill="1" applyBorder="1" applyAlignment="1">
      <alignment horizontal="center" vertical="center"/>
    </xf>
    <xf numFmtId="0" fontId="21" fillId="19" borderId="12" xfId="0" applyFont="1" applyFill="1" applyBorder="1" applyAlignment="1">
      <alignment horizontal="center" vertical="center"/>
    </xf>
    <xf numFmtId="0" fontId="21" fillId="19" borderId="13" xfId="0" applyFont="1" applyFill="1" applyBorder="1" applyAlignment="1">
      <alignment horizontal="center" vertical="center"/>
    </xf>
    <xf numFmtId="0" fontId="22" fillId="14" borderId="15" xfId="0" applyFont="1" applyFill="1" applyBorder="1" applyAlignment="1">
      <alignment horizontal="center" vertical="center"/>
    </xf>
    <xf numFmtId="0" fontId="22" fillId="14" borderId="18" xfId="0" applyFont="1" applyFill="1" applyBorder="1" applyAlignment="1">
      <alignment horizontal="center" vertical="center"/>
    </xf>
    <xf numFmtId="0" fontId="22" fillId="19" borderId="39" xfId="0" applyFont="1" applyFill="1" applyBorder="1" applyAlignment="1">
      <alignment horizontal="center" vertical="center"/>
    </xf>
    <xf numFmtId="0" fontId="22" fillId="19" borderId="32" xfId="0" applyFont="1" applyFill="1" applyBorder="1" applyAlignment="1">
      <alignment horizontal="center" vertical="center"/>
    </xf>
    <xf numFmtId="14" fontId="23" fillId="6" borderId="38" xfId="0" quotePrefix="1" applyNumberFormat="1" applyFont="1" applyFill="1" applyBorder="1" applyAlignment="1">
      <alignment horizontal="center" vertical="center"/>
    </xf>
    <xf numFmtId="14" fontId="23" fillId="6" borderId="28" xfId="0" quotePrefix="1" applyNumberFormat="1" applyFont="1" applyFill="1" applyBorder="1" applyAlignment="1">
      <alignment horizontal="center" vertical="center"/>
    </xf>
    <xf numFmtId="0" fontId="22" fillId="14" borderId="27" xfId="0" applyFont="1" applyFill="1" applyBorder="1" applyAlignment="1">
      <alignment horizontal="center" vertical="center"/>
    </xf>
    <xf numFmtId="0" fontId="22" fillId="14" borderId="34" xfId="0" applyFont="1" applyFill="1" applyBorder="1" applyAlignment="1">
      <alignment horizontal="center" vertical="center"/>
    </xf>
    <xf numFmtId="14" fontId="23" fillId="6" borderId="37" xfId="0" quotePrefix="1" applyNumberFormat="1" applyFont="1" applyFill="1" applyBorder="1" applyAlignment="1">
      <alignment horizontal="center" vertical="center"/>
    </xf>
    <xf numFmtId="14" fontId="23" fillId="6" borderId="40" xfId="0" quotePrefix="1" applyNumberFormat="1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0" fontId="11" fillId="4" borderId="45" xfId="0" applyFont="1" applyFill="1" applyBorder="1" applyAlignment="1">
      <alignment horizontal="center" vertical="center"/>
    </xf>
    <xf numFmtId="0" fontId="11" fillId="14" borderId="42" xfId="0" quotePrefix="1" applyFont="1" applyFill="1" applyBorder="1" applyAlignment="1">
      <alignment horizontal="center" vertical="center"/>
    </xf>
    <xf numFmtId="0" fontId="11" fillId="14" borderId="46" xfId="0" quotePrefix="1" applyFont="1" applyFill="1" applyBorder="1" applyAlignment="1">
      <alignment horizontal="center" vertical="center"/>
    </xf>
    <xf numFmtId="0" fontId="11" fillId="6" borderId="41" xfId="0" applyFont="1" applyFill="1" applyBorder="1" applyAlignment="1">
      <alignment horizontal="center" vertical="center"/>
    </xf>
    <xf numFmtId="0" fontId="11" fillId="6" borderId="45" xfId="0" applyFont="1" applyFill="1" applyBorder="1" applyAlignment="1">
      <alignment horizontal="center" vertical="center"/>
    </xf>
    <xf numFmtId="0" fontId="11" fillId="7" borderId="42" xfId="0" quotePrefix="1" applyFont="1" applyFill="1" applyBorder="1" applyAlignment="1">
      <alignment horizontal="center" vertical="center"/>
    </xf>
    <xf numFmtId="0" fontId="11" fillId="7" borderId="46" xfId="0" quotePrefix="1" applyFont="1" applyFill="1" applyBorder="1" applyAlignment="1">
      <alignment horizontal="center" vertical="center"/>
    </xf>
    <xf numFmtId="0" fontId="11" fillId="6" borderId="69" xfId="0" applyFont="1" applyFill="1" applyBorder="1" applyAlignment="1">
      <alignment horizontal="center" vertical="center"/>
    </xf>
    <xf numFmtId="0" fontId="7" fillId="4" borderId="53" xfId="0" quotePrefix="1" applyFont="1" applyFill="1" applyBorder="1" applyAlignment="1">
      <alignment horizontal="center" vertical="center"/>
    </xf>
    <xf numFmtId="0" fontId="7" fillId="4" borderId="54" xfId="0" quotePrefix="1" applyFont="1" applyFill="1" applyBorder="1" applyAlignment="1">
      <alignment horizontal="center" vertical="center"/>
    </xf>
    <xf numFmtId="0" fontId="7" fillId="4" borderId="70" xfId="0" quotePrefix="1" applyFont="1" applyFill="1" applyBorder="1" applyAlignment="1">
      <alignment horizontal="center" vertical="center"/>
    </xf>
    <xf numFmtId="0" fontId="24" fillId="4" borderId="41" xfId="0" applyFont="1" applyFill="1" applyBorder="1" applyAlignment="1">
      <alignment horizontal="center" vertical="center"/>
    </xf>
    <xf numFmtId="0" fontId="24" fillId="4" borderId="45" xfId="0" applyFont="1" applyFill="1" applyBorder="1" applyAlignment="1">
      <alignment horizontal="center" vertical="center"/>
    </xf>
    <xf numFmtId="0" fontId="7" fillId="4" borderId="25" xfId="0" quotePrefix="1" applyFont="1" applyFill="1" applyBorder="1" applyAlignment="1">
      <alignment horizontal="center" vertical="center"/>
    </xf>
    <xf numFmtId="0" fontId="7" fillId="4" borderId="26" xfId="0" quotePrefix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36" fillId="9" borderId="19" xfId="0" applyFont="1" applyFill="1" applyBorder="1" applyAlignment="1">
      <alignment horizontal="center"/>
    </xf>
  </cellXfs>
  <cellStyles count="2">
    <cellStyle name="Normal" xfId="0" builtinId="0"/>
    <cellStyle name="Normal 4 2 2 2 2 2 2 2 6" xfId="1" xr:uid="{ED92745A-8B61-439D-958F-A7F1E4BF9346}"/>
  </cellStyles>
  <dxfs count="0"/>
  <tableStyles count="0" defaultTableStyle="TableStyleMedium2" defaultPivotStyle="PivotStyleLight16"/>
  <colors>
    <mruColors>
      <color rgb="FF59CEE9"/>
      <color rgb="FFF6894C"/>
      <color rgb="FFE2ED55"/>
      <color rgb="FF82C37F"/>
      <color rgb="FF53EF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5692E-F7C1-4DBF-9C6A-B4FBF9838E9E}">
  <dimension ref="A1:AG79"/>
  <sheetViews>
    <sheetView topLeftCell="A20" zoomScale="77" zoomScaleNormal="77" workbookViewId="0">
      <selection activeCell="E24" sqref="E24"/>
    </sheetView>
  </sheetViews>
  <sheetFormatPr defaultRowHeight="14.5" x14ac:dyDescent="0.35"/>
  <cols>
    <col min="1" max="1" width="10.7265625" customWidth="1"/>
    <col min="2" max="2" width="10.54296875" customWidth="1"/>
    <col min="3" max="3" width="31.453125" customWidth="1"/>
    <col min="4" max="4" width="14.1796875" customWidth="1"/>
    <col min="5" max="5" width="32.1796875" customWidth="1"/>
    <col min="6" max="6" width="12.1796875" customWidth="1"/>
    <col min="7" max="7" width="31.81640625" customWidth="1"/>
    <col min="8" max="8" width="12" customWidth="1"/>
    <col min="9" max="9" width="32.26953125" customWidth="1"/>
    <col min="10" max="10" width="12.1796875" customWidth="1"/>
    <col min="11" max="11" width="31.26953125" customWidth="1"/>
    <col min="12" max="12" width="11.81640625" customWidth="1"/>
    <col min="13" max="13" width="32.7265625" customWidth="1"/>
    <col min="14" max="14" width="13.1796875" customWidth="1"/>
    <col min="15" max="15" width="9.7265625" customWidth="1"/>
    <col min="16" max="16" width="9.1796875" customWidth="1"/>
    <col min="17" max="17" width="30.26953125" customWidth="1"/>
    <col min="18" max="18" width="9.7265625" customWidth="1"/>
    <col min="19" max="19" width="30.81640625" customWidth="1"/>
    <col min="20" max="20" width="9.7265625" customWidth="1"/>
    <col min="21" max="21" width="31.81640625" customWidth="1"/>
    <col min="22" max="22" width="8.81640625" customWidth="1"/>
    <col min="23" max="23" width="32.81640625" customWidth="1"/>
    <col min="24" max="24" width="10.453125" customWidth="1"/>
  </cols>
  <sheetData>
    <row r="1" spans="1:25" ht="138.75" customHeight="1" x14ac:dyDescent="0.35">
      <c r="A1" s="329" t="s">
        <v>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1"/>
    </row>
    <row r="2" spans="1:25" s="1" customFormat="1" ht="64.5" customHeight="1" x14ac:dyDescent="0.35">
      <c r="A2" s="332" t="s">
        <v>1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3"/>
      <c r="O2" s="334" t="s">
        <v>2</v>
      </c>
      <c r="P2" s="335"/>
      <c r="Q2" s="335"/>
      <c r="R2" s="335"/>
      <c r="S2" s="335"/>
      <c r="T2" s="335"/>
      <c r="U2" s="335"/>
      <c r="V2" s="335"/>
      <c r="W2" s="335"/>
      <c r="X2" s="335"/>
    </row>
    <row r="3" spans="1:25" ht="20" x14ac:dyDescent="0.35">
      <c r="A3" s="336" t="s">
        <v>3</v>
      </c>
      <c r="B3" s="337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336" t="s">
        <v>3</v>
      </c>
      <c r="P3" s="337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35">
      <c r="A4" s="319" t="s">
        <v>15</v>
      </c>
      <c r="B4" s="321" t="s">
        <v>16</v>
      </c>
      <c r="C4" s="11"/>
      <c r="D4" s="12"/>
      <c r="E4" s="11"/>
      <c r="F4" s="12"/>
      <c r="G4" s="69" t="s">
        <v>17</v>
      </c>
      <c r="H4" s="68" t="s">
        <v>18</v>
      </c>
      <c r="I4" s="69" t="s">
        <v>19</v>
      </c>
      <c r="J4" s="68" t="s">
        <v>18</v>
      </c>
      <c r="K4" s="7"/>
      <c r="L4" s="8"/>
      <c r="M4" s="7"/>
      <c r="N4" s="8"/>
      <c r="O4" s="323" t="s">
        <v>15</v>
      </c>
      <c r="P4" s="325" t="s">
        <v>16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35">
      <c r="A5" s="320"/>
      <c r="B5" s="322"/>
      <c r="C5" s="7"/>
      <c r="D5" s="8"/>
      <c r="E5" s="19" t="s">
        <v>20</v>
      </c>
      <c r="F5" s="19" t="s">
        <v>21</v>
      </c>
      <c r="G5" s="7"/>
      <c r="H5" s="7"/>
      <c r="I5" s="7"/>
      <c r="J5" s="7"/>
      <c r="K5" s="7"/>
      <c r="L5" s="8"/>
      <c r="M5" s="7"/>
      <c r="N5" s="8"/>
      <c r="O5" s="324"/>
      <c r="P5" s="326"/>
      <c r="Q5" s="7"/>
      <c r="R5" s="8"/>
      <c r="S5" s="7"/>
      <c r="T5" s="8"/>
      <c r="U5" s="7"/>
      <c r="V5" s="8"/>
      <c r="W5" s="159" t="s">
        <v>22</v>
      </c>
      <c r="X5" s="160" t="s">
        <v>23</v>
      </c>
    </row>
    <row r="6" spans="1:25" s="13" customFormat="1" ht="36.75" customHeight="1" x14ac:dyDescent="0.35">
      <c r="A6" s="319" t="s">
        <v>24</v>
      </c>
      <c r="B6" s="321" t="s">
        <v>25</v>
      </c>
      <c r="C6" s="7"/>
      <c r="D6" s="8"/>
      <c r="E6" s="7"/>
      <c r="F6" s="8"/>
      <c r="G6" s="136" t="s">
        <v>26</v>
      </c>
      <c r="H6" s="137" t="s">
        <v>18</v>
      </c>
      <c r="I6" s="136" t="s">
        <v>27</v>
      </c>
      <c r="J6" s="137" t="s">
        <v>18</v>
      </c>
      <c r="K6" s="7"/>
      <c r="L6" s="8"/>
      <c r="M6" s="75"/>
      <c r="N6" s="8"/>
      <c r="O6" s="323" t="s">
        <v>24</v>
      </c>
      <c r="P6" s="325" t="s">
        <v>25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35">
      <c r="A7" s="320"/>
      <c r="B7" s="322"/>
      <c r="C7" s="19" t="s">
        <v>28</v>
      </c>
      <c r="D7" s="19" t="s">
        <v>21</v>
      </c>
      <c r="E7" s="19" t="s">
        <v>29</v>
      </c>
      <c r="F7" s="19" t="s">
        <v>21</v>
      </c>
      <c r="G7" s="7"/>
      <c r="H7" s="8"/>
      <c r="I7" s="19" t="s">
        <v>30</v>
      </c>
      <c r="J7" s="19" t="s">
        <v>31</v>
      </c>
      <c r="K7" s="7"/>
      <c r="L7" s="8"/>
      <c r="M7" s="75"/>
      <c r="N7" s="8"/>
      <c r="O7" s="324"/>
      <c r="P7" s="326"/>
      <c r="Q7" s="150" t="s">
        <v>32</v>
      </c>
      <c r="R7" s="151" t="s">
        <v>23</v>
      </c>
      <c r="S7" s="7"/>
      <c r="T7" s="8"/>
      <c r="U7" s="7"/>
      <c r="V7" s="8"/>
      <c r="W7" s="159" t="s">
        <v>33</v>
      </c>
      <c r="X7" s="160" t="s">
        <v>23</v>
      </c>
    </row>
    <row r="8" spans="1:25" s="13" customFormat="1" ht="48" customHeight="1" x14ac:dyDescent="0.35">
      <c r="A8" s="319" t="s">
        <v>34</v>
      </c>
      <c r="B8" s="321" t="s">
        <v>35</v>
      </c>
      <c r="C8" s="136" t="s">
        <v>36</v>
      </c>
      <c r="D8" s="137" t="s">
        <v>18</v>
      </c>
      <c r="E8" s="136" t="s">
        <v>37</v>
      </c>
      <c r="F8" s="137" t="s">
        <v>18</v>
      </c>
      <c r="G8" s="136" t="s">
        <v>38</v>
      </c>
      <c r="H8" s="137" t="s">
        <v>21</v>
      </c>
      <c r="I8" s="136" t="s">
        <v>39</v>
      </c>
      <c r="J8" s="137" t="s">
        <v>21</v>
      </c>
      <c r="K8" s="136" t="s">
        <v>40</v>
      </c>
      <c r="L8" s="137" t="s">
        <v>21</v>
      </c>
      <c r="M8" s="75"/>
      <c r="N8" s="8"/>
      <c r="O8" s="323" t="s">
        <v>34</v>
      </c>
      <c r="P8" s="325" t="s">
        <v>35</v>
      </c>
      <c r="Q8" s="11"/>
      <c r="R8" s="12"/>
      <c r="S8" s="7"/>
      <c r="T8" s="8"/>
      <c r="U8" s="150" t="s">
        <v>41</v>
      </c>
      <c r="V8" s="151" t="s">
        <v>23</v>
      </c>
      <c r="W8" s="73" t="s">
        <v>42</v>
      </c>
      <c r="X8" s="74" t="s">
        <v>23</v>
      </c>
    </row>
    <row r="9" spans="1:25" s="13" customFormat="1" ht="38.25" customHeight="1" x14ac:dyDescent="0.35">
      <c r="A9" s="327"/>
      <c r="B9" s="322"/>
      <c r="C9" s="7"/>
      <c r="D9" s="8"/>
      <c r="E9" s="7"/>
      <c r="F9" s="8"/>
      <c r="G9" s="7"/>
      <c r="H9" s="8"/>
      <c r="I9" s="16" t="s">
        <v>43</v>
      </c>
      <c r="J9" s="16" t="s">
        <v>31</v>
      </c>
      <c r="K9" s="16" t="s">
        <v>44</v>
      </c>
      <c r="L9" s="16" t="s">
        <v>31</v>
      </c>
      <c r="M9" s="7"/>
      <c r="N9" s="8"/>
      <c r="O9" s="328"/>
      <c r="P9" s="326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35">
      <c r="A10" s="319" t="s">
        <v>45</v>
      </c>
      <c r="B10" s="321" t="s">
        <v>46</v>
      </c>
      <c r="C10" s="69" t="s">
        <v>47</v>
      </c>
      <c r="D10" s="68" t="s">
        <v>21</v>
      </c>
      <c r="E10" s="69" t="s">
        <v>48</v>
      </c>
      <c r="F10" s="68" t="s">
        <v>21</v>
      </c>
      <c r="G10" s="16" t="s">
        <v>49</v>
      </c>
      <c r="H10" s="16" t="s">
        <v>18</v>
      </c>
      <c r="I10" s="19" t="s">
        <v>50</v>
      </c>
      <c r="J10" s="19" t="s">
        <v>18</v>
      </c>
      <c r="K10" s="7" t="s">
        <v>51</v>
      </c>
      <c r="L10" s="8"/>
      <c r="M10" s="7"/>
      <c r="N10" s="8"/>
      <c r="O10" s="323" t="s">
        <v>45</v>
      </c>
      <c r="P10" s="325" t="s">
        <v>46</v>
      </c>
      <c r="Q10" s="11"/>
      <c r="R10" s="12"/>
      <c r="S10" s="11"/>
      <c r="T10" s="12"/>
      <c r="U10" s="150" t="s">
        <v>52</v>
      </c>
      <c r="V10" s="151" t="s">
        <v>23</v>
      </c>
      <c r="W10" s="150" t="s">
        <v>53</v>
      </c>
      <c r="X10" s="151" t="s">
        <v>23</v>
      </c>
      <c r="Y10" s="67"/>
    </row>
    <row r="11" spans="1:25" s="13" customFormat="1" ht="36.75" customHeight="1" x14ac:dyDescent="0.35">
      <c r="A11" s="320"/>
      <c r="B11" s="322"/>
      <c r="C11" s="7"/>
      <c r="D11" s="8"/>
      <c r="E11" s="7"/>
      <c r="F11" s="8"/>
      <c r="G11" s="136" t="s">
        <v>54</v>
      </c>
      <c r="H11" s="137" t="s">
        <v>31</v>
      </c>
      <c r="I11" s="136" t="s">
        <v>55</v>
      </c>
      <c r="J11" s="137" t="s">
        <v>31</v>
      </c>
      <c r="K11" s="7"/>
      <c r="L11" s="8"/>
      <c r="M11" s="7"/>
      <c r="N11" s="8"/>
      <c r="O11" s="324"/>
      <c r="P11" s="326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35">
      <c r="A12" s="319" t="s">
        <v>56</v>
      </c>
      <c r="B12" s="321" t="s">
        <v>57</v>
      </c>
      <c r="C12" s="7"/>
      <c r="D12" s="8"/>
      <c r="E12" s="73" t="s">
        <v>58</v>
      </c>
      <c r="F12" s="74" t="s">
        <v>18</v>
      </c>
      <c r="G12" s="7"/>
      <c r="H12" s="8"/>
      <c r="I12" s="7"/>
      <c r="J12" s="8"/>
      <c r="K12" s="7"/>
      <c r="L12" s="8"/>
      <c r="M12" s="7"/>
      <c r="N12" s="8"/>
      <c r="O12" s="323" t="s">
        <v>56</v>
      </c>
      <c r="P12" s="325" t="s">
        <v>57</v>
      </c>
      <c r="Q12" s="11"/>
      <c r="R12" s="12"/>
      <c r="S12" s="7"/>
      <c r="T12" s="8"/>
      <c r="U12" s="11"/>
      <c r="V12" s="12"/>
      <c r="W12" s="159" t="s">
        <v>59</v>
      </c>
      <c r="X12" s="160" t="s">
        <v>23</v>
      </c>
    </row>
    <row r="13" spans="1:25" s="13" customFormat="1" ht="45" customHeight="1" x14ac:dyDescent="0.35">
      <c r="A13" s="320"/>
      <c r="B13" s="322"/>
      <c r="C13" s="136" t="s">
        <v>60</v>
      </c>
      <c r="D13" s="137" t="s">
        <v>21</v>
      </c>
      <c r="E13" s="136" t="s">
        <v>61</v>
      </c>
      <c r="F13" s="137" t="s">
        <v>21</v>
      </c>
      <c r="G13" s="136" t="s">
        <v>62</v>
      </c>
      <c r="H13" s="137" t="s">
        <v>31</v>
      </c>
      <c r="I13" s="136" t="s">
        <v>63</v>
      </c>
      <c r="J13" s="137" t="s">
        <v>31</v>
      </c>
      <c r="K13" s="7"/>
      <c r="L13" s="8"/>
      <c r="M13" s="7"/>
      <c r="N13" s="8"/>
      <c r="O13" s="324"/>
      <c r="P13" s="326"/>
      <c r="Q13" s="7"/>
      <c r="R13" s="8"/>
      <c r="S13" s="7"/>
      <c r="T13" s="8"/>
      <c r="U13" s="11"/>
      <c r="V13" s="12"/>
      <c r="W13" s="7"/>
      <c r="X13" s="8"/>
    </row>
    <row r="14" spans="1:25" s="13" customFormat="1" ht="37.5" customHeight="1" x14ac:dyDescent="0.35">
      <c r="A14" s="157" t="s">
        <v>64</v>
      </c>
      <c r="B14" s="132" t="s">
        <v>65</v>
      </c>
      <c r="C14" s="7"/>
      <c r="D14" s="8"/>
      <c r="E14" s="139"/>
      <c r="F14" s="8"/>
      <c r="G14" s="7"/>
      <c r="H14" s="8"/>
      <c r="I14" s="7"/>
      <c r="J14" s="8"/>
      <c r="K14" s="7"/>
      <c r="L14" s="8"/>
      <c r="M14" s="7"/>
      <c r="N14" s="8"/>
      <c r="O14" s="158" t="s">
        <v>64</v>
      </c>
      <c r="P14" s="10" t="s">
        <v>65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35">
      <c r="A15" s="157" t="s">
        <v>66</v>
      </c>
      <c r="B15" s="132" t="s">
        <v>67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66</v>
      </c>
      <c r="P15" s="10" t="s">
        <v>67</v>
      </c>
      <c r="Q15" s="161" t="s">
        <v>68</v>
      </c>
      <c r="R15" s="160" t="s">
        <v>23</v>
      </c>
      <c r="S15" s="11"/>
      <c r="T15" s="12"/>
      <c r="U15" s="11"/>
      <c r="V15" s="12"/>
      <c r="W15" s="7"/>
      <c r="X15" s="8"/>
    </row>
    <row r="16" spans="1:25" ht="24.75" customHeight="1" x14ac:dyDescent="0.35">
      <c r="A16" s="336" t="s">
        <v>3</v>
      </c>
      <c r="B16" s="337"/>
      <c r="C16" s="133" t="s">
        <v>11</v>
      </c>
      <c r="D16" s="4" t="s">
        <v>5</v>
      </c>
      <c r="E16" s="4" t="s">
        <v>12</v>
      </c>
      <c r="F16" s="4" t="s">
        <v>5</v>
      </c>
      <c r="G16" s="4" t="s">
        <v>13</v>
      </c>
      <c r="H16" s="4" t="s">
        <v>5</v>
      </c>
      <c r="I16" s="4" t="s">
        <v>14</v>
      </c>
      <c r="J16" s="4" t="s">
        <v>5</v>
      </c>
      <c r="K16" s="5" t="s">
        <v>9</v>
      </c>
      <c r="L16" s="2" t="s">
        <v>5</v>
      </c>
      <c r="M16" s="5" t="s">
        <v>10</v>
      </c>
      <c r="N16" s="2" t="s">
        <v>5</v>
      </c>
      <c r="O16" s="336" t="s">
        <v>3</v>
      </c>
      <c r="P16" s="337"/>
      <c r="Q16" s="3" t="s">
        <v>11</v>
      </c>
      <c r="R16" s="4" t="s">
        <v>5</v>
      </c>
      <c r="S16" s="4" t="s">
        <v>12</v>
      </c>
      <c r="T16" s="4" t="s">
        <v>5</v>
      </c>
      <c r="U16" s="4" t="s">
        <v>13</v>
      </c>
      <c r="V16" s="4" t="s">
        <v>5</v>
      </c>
      <c r="W16" s="4" t="s">
        <v>14</v>
      </c>
      <c r="X16" s="4" t="s">
        <v>5</v>
      </c>
    </row>
    <row r="17" spans="1:33" s="13" customFormat="1" ht="48" customHeight="1" x14ac:dyDescent="0.35">
      <c r="A17" s="319" t="s">
        <v>15</v>
      </c>
      <c r="B17" s="321" t="s">
        <v>69</v>
      </c>
      <c r="C17" s="69" t="s">
        <v>70</v>
      </c>
      <c r="D17" s="68" t="s">
        <v>21</v>
      </c>
      <c r="E17" s="69" t="s">
        <v>71</v>
      </c>
      <c r="F17" s="68" t="s">
        <v>21</v>
      </c>
      <c r="G17" s="7"/>
      <c r="H17" s="8"/>
      <c r="I17" s="7"/>
      <c r="J17" s="8"/>
      <c r="K17" s="7"/>
      <c r="L17" s="8"/>
      <c r="M17" s="7"/>
      <c r="N17" s="8"/>
      <c r="O17" s="323" t="s">
        <v>15</v>
      </c>
      <c r="P17" s="325" t="s">
        <v>69</v>
      </c>
      <c r="Q17" s="8"/>
      <c r="R17" s="8"/>
      <c r="S17" s="11"/>
      <c r="T17" s="12"/>
      <c r="U17" s="11"/>
      <c r="V17" s="12"/>
      <c r="W17" s="159" t="s">
        <v>22</v>
      </c>
      <c r="X17" s="160" t="s">
        <v>23</v>
      </c>
    </row>
    <row r="18" spans="1:33" s="13" customFormat="1" ht="46.5" customHeight="1" x14ac:dyDescent="0.35">
      <c r="A18" s="320"/>
      <c r="B18" s="322"/>
      <c r="C18" s="7"/>
      <c r="D18" s="8"/>
      <c r="E18" s="7"/>
      <c r="F18" s="8"/>
      <c r="G18" s="19" t="s">
        <v>72</v>
      </c>
      <c r="H18" s="19" t="s">
        <v>18</v>
      </c>
      <c r="I18" s="19" t="s">
        <v>73</v>
      </c>
      <c r="J18" s="20" t="s">
        <v>18</v>
      </c>
      <c r="K18" s="136" t="s">
        <v>74</v>
      </c>
      <c r="L18" s="137" t="s">
        <v>21</v>
      </c>
      <c r="M18" s="7"/>
      <c r="N18" s="8"/>
      <c r="O18" s="324"/>
      <c r="P18" s="326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35">
      <c r="A19" s="319" t="s">
        <v>24</v>
      </c>
      <c r="B19" s="321" t="s">
        <v>75</v>
      </c>
      <c r="C19" s="7"/>
      <c r="D19" s="8"/>
      <c r="E19" s="7"/>
      <c r="F19" s="8"/>
      <c r="G19" s="11"/>
      <c r="H19" s="12"/>
      <c r="I19" s="69" t="s">
        <v>76</v>
      </c>
      <c r="J19" s="68" t="s">
        <v>21</v>
      </c>
      <c r="K19" s="7"/>
      <c r="L19" s="8"/>
      <c r="M19" s="7"/>
      <c r="N19" s="8"/>
      <c r="O19" s="323" t="s">
        <v>24</v>
      </c>
      <c r="P19" s="325" t="s">
        <v>75</v>
      </c>
      <c r="Q19" s="7"/>
      <c r="R19" s="8"/>
      <c r="S19" s="11"/>
      <c r="T19" s="12"/>
      <c r="U19" s="11"/>
      <c r="V19" s="12"/>
      <c r="W19" s="104"/>
      <c r="X19" s="105"/>
    </row>
    <row r="20" spans="1:33" s="13" customFormat="1" ht="40.5" customHeight="1" x14ac:dyDescent="0.35">
      <c r="A20" s="320"/>
      <c r="B20" s="322"/>
      <c r="C20" s="136" t="s">
        <v>77</v>
      </c>
      <c r="D20" s="137" t="s">
        <v>18</v>
      </c>
      <c r="E20" s="69" t="s">
        <v>78</v>
      </c>
      <c r="F20" s="68" t="s">
        <v>18</v>
      </c>
      <c r="G20" s="73" t="s">
        <v>79</v>
      </c>
      <c r="H20" s="74" t="s">
        <v>21</v>
      </c>
      <c r="I20" s="19" t="s">
        <v>80</v>
      </c>
      <c r="J20" s="20" t="s">
        <v>31</v>
      </c>
      <c r="K20" s="19" t="s">
        <v>81</v>
      </c>
      <c r="L20" s="20" t="s">
        <v>31</v>
      </c>
      <c r="N20" s="8"/>
      <c r="O20" s="324"/>
      <c r="P20" s="326"/>
      <c r="Q20" s="7"/>
      <c r="R20" s="8"/>
      <c r="S20" s="7"/>
      <c r="T20" s="8"/>
      <c r="U20" s="7"/>
      <c r="V20" s="8"/>
      <c r="W20" s="159" t="s">
        <v>33</v>
      </c>
      <c r="X20" s="160" t="s">
        <v>23</v>
      </c>
    </row>
    <row r="21" spans="1:33" s="13" customFormat="1" ht="40.5" customHeight="1" x14ac:dyDescent="0.35">
      <c r="A21" s="319" t="s">
        <v>34</v>
      </c>
      <c r="B21" s="321" t="s">
        <v>82</v>
      </c>
      <c r="C21" s="136" t="s">
        <v>83</v>
      </c>
      <c r="D21" s="137" t="s">
        <v>18</v>
      </c>
      <c r="E21" s="7"/>
      <c r="F21" s="8"/>
      <c r="G21" s="7"/>
      <c r="H21" s="8"/>
      <c r="I21" s="69" t="s">
        <v>84</v>
      </c>
      <c r="J21" s="68" t="s">
        <v>18</v>
      </c>
      <c r="K21" s="7"/>
      <c r="L21" s="8"/>
      <c r="M21" s="7"/>
      <c r="N21" s="8"/>
      <c r="O21" s="323" t="s">
        <v>34</v>
      </c>
      <c r="P21" s="325" t="s">
        <v>82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47.25" customHeight="1" x14ac:dyDescent="0.35">
      <c r="A22" s="320"/>
      <c r="B22" s="322"/>
      <c r="C22" s="7"/>
      <c r="D22" s="8"/>
      <c r="E22" s="7"/>
      <c r="F22" s="8"/>
      <c r="G22" s="136" t="s">
        <v>85</v>
      </c>
      <c r="H22" s="137" t="s">
        <v>31</v>
      </c>
      <c r="I22" s="136" t="s">
        <v>86</v>
      </c>
      <c r="J22" s="137" t="s">
        <v>31</v>
      </c>
      <c r="K22" s="7"/>
      <c r="L22" s="8"/>
      <c r="M22" s="7"/>
      <c r="N22" s="8"/>
      <c r="O22" s="324"/>
      <c r="P22" s="326"/>
      <c r="Q22" s="7"/>
      <c r="R22" s="8"/>
      <c r="S22" s="7"/>
      <c r="T22" s="8"/>
      <c r="U22" s="129"/>
      <c r="V22" s="12"/>
      <c r="W22" s="129"/>
      <c r="X22" s="12"/>
    </row>
    <row r="23" spans="1:33" s="13" customFormat="1" ht="50.25" customHeight="1" x14ac:dyDescent="0.35">
      <c r="A23" s="319" t="s">
        <v>45</v>
      </c>
      <c r="B23" s="321" t="s">
        <v>87</v>
      </c>
      <c r="C23" s="136" t="s">
        <v>88</v>
      </c>
      <c r="D23" s="137" t="s">
        <v>31</v>
      </c>
      <c r="E23" s="136" t="s">
        <v>89</v>
      </c>
      <c r="F23" s="137" t="s">
        <v>31</v>
      </c>
      <c r="G23" s="7"/>
      <c r="H23" s="8"/>
      <c r="I23" s="69" t="s">
        <v>90</v>
      </c>
      <c r="J23" s="68" t="s">
        <v>18</v>
      </c>
      <c r="K23" s="136" t="s">
        <v>91</v>
      </c>
      <c r="L23" s="137" t="s">
        <v>18</v>
      </c>
      <c r="M23" s="89"/>
      <c r="N23" s="8"/>
      <c r="O23" s="323" t="s">
        <v>45</v>
      </c>
      <c r="P23" s="325" t="s">
        <v>87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35">
      <c r="A24" s="320"/>
      <c r="B24" s="322"/>
      <c r="C24" s="16" t="s">
        <v>92</v>
      </c>
      <c r="D24" s="16" t="s">
        <v>21</v>
      </c>
      <c r="E24" s="19" t="s">
        <v>93</v>
      </c>
      <c r="F24" s="20" t="s">
        <v>21</v>
      </c>
      <c r="G24" s="7"/>
      <c r="H24" s="8"/>
      <c r="I24" s="7"/>
      <c r="J24" s="7"/>
      <c r="K24" s="7"/>
      <c r="L24" s="8"/>
      <c r="M24" s="7"/>
      <c r="N24" s="8"/>
      <c r="O24" s="324"/>
      <c r="P24" s="326"/>
      <c r="Q24" s="7"/>
      <c r="R24" s="8"/>
      <c r="S24" s="11"/>
      <c r="T24" s="12"/>
      <c r="U24" s="129"/>
      <c r="V24" s="12"/>
      <c r="W24" s="7"/>
      <c r="X24" s="8"/>
    </row>
    <row r="25" spans="1:33" s="13" customFormat="1" ht="44.25" customHeight="1" x14ac:dyDescent="0.35">
      <c r="A25" s="319" t="s">
        <v>56</v>
      </c>
      <c r="B25" s="321" t="s">
        <v>94</v>
      </c>
      <c r="C25" s="136" t="s">
        <v>95</v>
      </c>
      <c r="D25" s="137" t="s">
        <v>21</v>
      </c>
      <c r="E25" s="136" t="s">
        <v>96</v>
      </c>
      <c r="F25" s="137" t="s">
        <v>21</v>
      </c>
      <c r="G25" s="19" t="s">
        <v>97</v>
      </c>
      <c r="H25" s="20" t="s">
        <v>18</v>
      </c>
      <c r="I25" s="7"/>
      <c r="J25" s="8"/>
      <c r="K25" s="7"/>
      <c r="L25" s="8"/>
      <c r="M25" s="7" t="s">
        <v>51</v>
      </c>
      <c r="N25" s="8"/>
      <c r="O25" s="323" t="s">
        <v>56</v>
      </c>
      <c r="P25" s="325" t="s">
        <v>94</v>
      </c>
      <c r="Q25" s="138"/>
      <c r="R25" s="139"/>
      <c r="S25" s="139"/>
      <c r="T25" s="139"/>
      <c r="U25" s="11"/>
      <c r="V25" s="12"/>
      <c r="W25" s="11"/>
      <c r="X25" s="12"/>
    </row>
    <row r="26" spans="1:33" s="13" customFormat="1" ht="43.5" customHeight="1" x14ac:dyDescent="0.35">
      <c r="A26" s="320"/>
      <c r="B26" s="322"/>
      <c r="C26" s="69" t="s">
        <v>98</v>
      </c>
      <c r="D26" s="68" t="s">
        <v>18</v>
      </c>
      <c r="E26" s="19" t="s">
        <v>99</v>
      </c>
      <c r="F26" s="20" t="s">
        <v>18</v>
      </c>
      <c r="G26" s="7"/>
      <c r="H26" s="8"/>
      <c r="I26" s="136" t="s">
        <v>100</v>
      </c>
      <c r="J26" s="137" t="s">
        <v>31</v>
      </c>
      <c r="K26" s="136" t="s">
        <v>101</v>
      </c>
      <c r="L26" s="137" t="s">
        <v>31</v>
      </c>
      <c r="M26" s="7"/>
      <c r="N26" s="8"/>
      <c r="O26" s="324"/>
      <c r="P26" s="326"/>
      <c r="Q26" s="7"/>
      <c r="R26" s="8"/>
      <c r="S26" s="7"/>
      <c r="T26" s="8"/>
      <c r="U26" s="7"/>
      <c r="V26" s="12"/>
      <c r="W26" s="159" t="s">
        <v>59</v>
      </c>
      <c r="X26" s="160" t="s">
        <v>23</v>
      </c>
    </row>
    <row r="27" spans="1:33" s="13" customFormat="1" ht="40.5" customHeight="1" x14ac:dyDescent="0.35">
      <c r="A27" s="6" t="s">
        <v>64</v>
      </c>
      <c r="B27" s="132" t="s">
        <v>102</v>
      </c>
      <c r="C27" s="73" t="s">
        <v>103</v>
      </c>
      <c r="D27" s="74" t="s">
        <v>31</v>
      </c>
      <c r="E27" s="7"/>
      <c r="F27" s="8"/>
      <c r="H27" s="8"/>
      <c r="I27" s="7"/>
      <c r="J27" s="8"/>
      <c r="K27" s="11"/>
      <c r="L27" s="8"/>
      <c r="M27" s="11"/>
      <c r="N27" s="8"/>
      <c r="O27" s="9" t="s">
        <v>64</v>
      </c>
      <c r="P27" s="10" t="s">
        <v>102</v>
      </c>
      <c r="Q27" s="159" t="s">
        <v>104</v>
      </c>
      <c r="R27" s="160" t="s">
        <v>23</v>
      </c>
      <c r="S27" s="18"/>
      <c r="T27" s="12"/>
      <c r="U27" s="7"/>
      <c r="V27" s="12"/>
      <c r="W27" s="161" t="s">
        <v>105</v>
      </c>
      <c r="X27" s="160" t="s">
        <v>23</v>
      </c>
    </row>
    <row r="28" spans="1:33" s="13" customFormat="1" ht="40.5" customHeight="1" x14ac:dyDescent="0.35">
      <c r="A28" s="157" t="s">
        <v>66</v>
      </c>
      <c r="B28" s="35" t="s">
        <v>106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66</v>
      </c>
      <c r="P28" s="10" t="s">
        <v>106</v>
      </c>
      <c r="Q28" s="161" t="s">
        <v>68</v>
      </c>
      <c r="R28" s="160" t="s">
        <v>23</v>
      </c>
      <c r="S28" s="18"/>
      <c r="T28" s="12"/>
      <c r="U28" s="7"/>
      <c r="V28" s="12"/>
      <c r="W28" s="7"/>
      <c r="X28" s="8"/>
    </row>
    <row r="29" spans="1:33" ht="25" customHeight="1" x14ac:dyDescent="0.35">
      <c r="A29" s="336" t="s">
        <v>3</v>
      </c>
      <c r="B29" s="337"/>
      <c r="C29" s="4" t="s">
        <v>11</v>
      </c>
      <c r="D29" s="4" t="s">
        <v>5</v>
      </c>
      <c r="E29" s="4" t="s">
        <v>12</v>
      </c>
      <c r="F29" s="4" t="s">
        <v>5</v>
      </c>
      <c r="G29" s="4" t="s">
        <v>13</v>
      </c>
      <c r="H29" s="4" t="s">
        <v>5</v>
      </c>
      <c r="I29" s="4" t="s">
        <v>107</v>
      </c>
      <c r="J29" s="4" t="s">
        <v>5</v>
      </c>
      <c r="K29" s="5" t="s">
        <v>9</v>
      </c>
      <c r="L29" s="2" t="s">
        <v>5</v>
      </c>
      <c r="M29" s="5" t="s">
        <v>10</v>
      </c>
      <c r="N29" s="2" t="s">
        <v>5</v>
      </c>
      <c r="O29" s="336" t="s">
        <v>3</v>
      </c>
      <c r="P29" s="337"/>
      <c r="Q29" s="3" t="s">
        <v>11</v>
      </c>
      <c r="R29" s="4" t="s">
        <v>5</v>
      </c>
      <c r="S29" s="4" t="s">
        <v>12</v>
      </c>
      <c r="T29" s="4" t="s">
        <v>5</v>
      </c>
      <c r="U29" s="4" t="s">
        <v>13</v>
      </c>
      <c r="V29" s="4" t="s">
        <v>5</v>
      </c>
      <c r="W29" s="4" t="s">
        <v>14</v>
      </c>
      <c r="X29" s="4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35">
      <c r="A30" s="338" t="s">
        <v>15</v>
      </c>
      <c r="B30" s="321" t="s">
        <v>108</v>
      </c>
      <c r="C30" s="11"/>
      <c r="D30" s="12"/>
      <c r="E30" s="11"/>
      <c r="F30" s="12"/>
      <c r="G30" s="69" t="s">
        <v>17</v>
      </c>
      <c r="H30" s="68" t="s">
        <v>18</v>
      </c>
      <c r="I30" s="69" t="s">
        <v>19</v>
      </c>
      <c r="J30" s="68" t="s">
        <v>18</v>
      </c>
      <c r="K30" s="7"/>
      <c r="L30" s="8"/>
      <c r="M30" s="7"/>
      <c r="N30" s="8"/>
      <c r="O30" s="323" t="s">
        <v>15</v>
      </c>
      <c r="P30" s="325" t="s">
        <v>108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35">
      <c r="A31" s="339"/>
      <c r="B31" s="322"/>
      <c r="C31" s="7"/>
      <c r="D31" s="7"/>
      <c r="E31" s="19" t="s">
        <v>29</v>
      </c>
      <c r="F31" s="19" t="s">
        <v>21</v>
      </c>
      <c r="G31" s="7"/>
      <c r="H31" s="8"/>
      <c r="I31" s="69" t="s">
        <v>109</v>
      </c>
      <c r="J31" s="68" t="s">
        <v>21</v>
      </c>
      <c r="K31" s="136" t="s">
        <v>40</v>
      </c>
      <c r="L31" s="137" t="s">
        <v>21</v>
      </c>
      <c r="M31" s="7"/>
      <c r="N31" s="7"/>
      <c r="O31" s="324"/>
      <c r="P31" s="326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35">
      <c r="A32" s="338" t="s">
        <v>24</v>
      </c>
      <c r="B32" s="321" t="s">
        <v>110</v>
      </c>
      <c r="C32" s="7"/>
      <c r="D32" s="7"/>
      <c r="E32" s="7"/>
      <c r="F32" s="7"/>
      <c r="G32" s="136" t="s">
        <v>26</v>
      </c>
      <c r="H32" s="137" t="s">
        <v>18</v>
      </c>
      <c r="I32" s="136" t="s">
        <v>27</v>
      </c>
      <c r="J32" s="137" t="s">
        <v>18</v>
      </c>
      <c r="K32" s="75"/>
      <c r="L32" s="8"/>
      <c r="M32" s="7"/>
      <c r="N32" s="8"/>
      <c r="O32" s="323" t="s">
        <v>24</v>
      </c>
      <c r="P32" s="325" t="s">
        <v>110</v>
      </c>
      <c r="Q32" s="150" t="s">
        <v>32</v>
      </c>
      <c r="R32" s="151" t="s">
        <v>23</v>
      </c>
      <c r="S32" s="7"/>
      <c r="T32" s="8"/>
      <c r="U32" s="60"/>
      <c r="V32" s="123"/>
      <c r="W32" s="159" t="s">
        <v>33</v>
      </c>
      <c r="X32" s="160" t="s">
        <v>23</v>
      </c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35">
      <c r="A33" s="339"/>
      <c r="B33" s="322"/>
      <c r="C33" s="19" t="s">
        <v>28</v>
      </c>
      <c r="D33" s="19" t="s">
        <v>21</v>
      </c>
      <c r="E33" s="16" t="s">
        <v>20</v>
      </c>
      <c r="F33" s="17" t="s">
        <v>21</v>
      </c>
      <c r="G33" s="7"/>
      <c r="H33" s="8"/>
      <c r="I33" s="19" t="s">
        <v>30</v>
      </c>
      <c r="J33" s="19" t="s">
        <v>31</v>
      </c>
      <c r="K33" s="19" t="s">
        <v>44</v>
      </c>
      <c r="L33" s="19" t="s">
        <v>31</v>
      </c>
      <c r="M33" s="7"/>
      <c r="N33" s="8"/>
      <c r="O33" s="328"/>
      <c r="P33" s="326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35">
      <c r="A34" s="338" t="s">
        <v>34</v>
      </c>
      <c r="B34" s="321" t="s">
        <v>111</v>
      </c>
      <c r="C34" s="136" t="s">
        <v>88</v>
      </c>
      <c r="D34" s="137" t="s">
        <v>31</v>
      </c>
      <c r="E34" s="136" t="s">
        <v>112</v>
      </c>
      <c r="F34" s="137" t="s">
        <v>31</v>
      </c>
      <c r="G34" s="136" t="s">
        <v>38</v>
      </c>
      <c r="H34" s="137" t="s">
        <v>21</v>
      </c>
      <c r="I34" s="136" t="s">
        <v>39</v>
      </c>
      <c r="J34" s="137" t="s">
        <v>21</v>
      </c>
      <c r="K34" s="7"/>
      <c r="L34" s="8"/>
      <c r="M34" s="139"/>
      <c r="N34" s="139"/>
      <c r="O34" s="323" t="s">
        <v>34</v>
      </c>
      <c r="P34" s="325" t="s">
        <v>111</v>
      </c>
      <c r="Q34" s="61"/>
      <c r="R34" s="59"/>
      <c r="S34" s="7"/>
      <c r="T34" s="8"/>
      <c r="U34" s="7"/>
      <c r="V34" s="8"/>
      <c r="W34" s="150" t="s">
        <v>113</v>
      </c>
      <c r="X34" s="151" t="s">
        <v>23</v>
      </c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35">
      <c r="A35" s="339"/>
      <c r="B35" s="322"/>
      <c r="C35" s="36" t="s">
        <v>114</v>
      </c>
      <c r="D35" s="32" t="s">
        <v>18</v>
      </c>
      <c r="E35" s="7"/>
      <c r="F35" s="7"/>
      <c r="G35" s="19" t="s">
        <v>49</v>
      </c>
      <c r="H35" s="19" t="s">
        <v>18</v>
      </c>
      <c r="I35" s="19" t="s">
        <v>43</v>
      </c>
      <c r="J35" s="19" t="s">
        <v>31</v>
      </c>
      <c r="K35" s="73" t="s">
        <v>115</v>
      </c>
      <c r="L35" s="74" t="s">
        <v>23</v>
      </c>
      <c r="M35" s="75"/>
      <c r="N35" s="7"/>
      <c r="O35" s="328"/>
      <c r="P35" s="326"/>
      <c r="Q35" s="11"/>
      <c r="R35" s="103"/>
      <c r="S35" s="7"/>
      <c r="T35" s="8"/>
      <c r="U35" s="139"/>
      <c r="V35" s="139"/>
      <c r="W35" s="139"/>
      <c r="X35" s="139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40.5" customHeight="1" x14ac:dyDescent="0.35">
      <c r="A36" s="319" t="s">
        <v>45</v>
      </c>
      <c r="B36" s="321" t="s">
        <v>116</v>
      </c>
      <c r="C36" s="69" t="s">
        <v>47</v>
      </c>
      <c r="D36" s="68" t="s">
        <v>21</v>
      </c>
      <c r="E36" s="69" t="s">
        <v>48</v>
      </c>
      <c r="F36" s="68" t="s">
        <v>21</v>
      </c>
      <c r="G36" s="136" t="s">
        <v>54</v>
      </c>
      <c r="H36" s="137" t="s">
        <v>31</v>
      </c>
      <c r="I36" s="136" t="s">
        <v>55</v>
      </c>
      <c r="J36" s="137" t="s">
        <v>31</v>
      </c>
      <c r="K36" s="7"/>
      <c r="L36" s="8"/>
      <c r="M36" s="7"/>
      <c r="N36" s="8"/>
      <c r="O36" s="323" t="s">
        <v>45</v>
      </c>
      <c r="P36" s="325" t="s">
        <v>116</v>
      </c>
      <c r="Q36" s="7"/>
      <c r="R36" s="8"/>
      <c r="S36" s="7"/>
      <c r="T36" s="8"/>
      <c r="U36" s="139"/>
      <c r="V36" s="139"/>
      <c r="W36" s="139"/>
      <c r="X36" s="12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35">
      <c r="A37" s="327"/>
      <c r="B37" s="322"/>
      <c r="C37" s="136" t="s">
        <v>37</v>
      </c>
      <c r="D37" s="137" t="s">
        <v>18</v>
      </c>
      <c r="E37" s="69" t="s">
        <v>117</v>
      </c>
      <c r="F37" s="68" t="s">
        <v>18</v>
      </c>
      <c r="G37" s="7"/>
      <c r="H37" s="8"/>
      <c r="I37" s="7"/>
      <c r="J37" s="7"/>
      <c r="K37" s="7"/>
      <c r="L37" s="7"/>
      <c r="M37" s="7"/>
      <c r="N37" s="8"/>
      <c r="O37" s="324"/>
      <c r="P37" s="326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13" customFormat="1" ht="36.75" customHeight="1" x14ac:dyDescent="0.35">
      <c r="A38" s="319" t="s">
        <v>56</v>
      </c>
      <c r="B38" s="321" t="s">
        <v>118</v>
      </c>
      <c r="C38" s="7"/>
      <c r="D38" s="8"/>
      <c r="E38" s="11"/>
      <c r="F38" s="12"/>
      <c r="G38" s="7"/>
      <c r="H38" s="8"/>
      <c r="I38" s="19" t="s">
        <v>50</v>
      </c>
      <c r="J38" s="19" t="s">
        <v>18</v>
      </c>
      <c r="K38" s="93"/>
      <c r="L38" s="8"/>
      <c r="M38" s="93"/>
      <c r="N38" s="8"/>
      <c r="O38" s="323" t="s">
        <v>56</v>
      </c>
      <c r="P38" s="325" t="s">
        <v>118</v>
      </c>
      <c r="Q38" s="14"/>
      <c r="R38" s="8"/>
      <c r="S38" s="7"/>
      <c r="T38" s="8"/>
      <c r="U38" s="11"/>
      <c r="V38" s="12"/>
      <c r="W38" s="7"/>
      <c r="X38" s="8"/>
    </row>
    <row r="39" spans="1:33" s="13" customFormat="1" ht="41.25" customHeight="1" x14ac:dyDescent="0.35">
      <c r="A39" s="320"/>
      <c r="B39" s="322"/>
      <c r="C39" s="136" t="s">
        <v>61</v>
      </c>
      <c r="D39" s="137" t="s">
        <v>21</v>
      </c>
      <c r="E39" s="7"/>
      <c r="F39" s="8"/>
      <c r="G39" s="136" t="s">
        <v>63</v>
      </c>
      <c r="H39" s="137" t="s">
        <v>31</v>
      </c>
      <c r="I39" s="136" t="s">
        <v>62</v>
      </c>
      <c r="J39" s="137" t="s">
        <v>31</v>
      </c>
      <c r="K39" s="7"/>
      <c r="L39" s="8"/>
      <c r="M39" s="152"/>
      <c r="N39" s="147"/>
      <c r="O39" s="324"/>
      <c r="P39" s="326"/>
      <c r="Q39" s="7"/>
      <c r="R39" s="8"/>
      <c r="S39" s="7"/>
      <c r="T39" s="8"/>
      <c r="U39" s="7"/>
      <c r="V39" s="8"/>
      <c r="W39" s="162"/>
      <c r="X39" s="163"/>
    </row>
    <row r="40" spans="1:33" s="13" customFormat="1" ht="40.5" customHeight="1" x14ac:dyDescent="0.35">
      <c r="A40" s="157" t="s">
        <v>64</v>
      </c>
      <c r="B40" s="35" t="s">
        <v>119</v>
      </c>
      <c r="C40" s="7"/>
      <c r="D40" s="8"/>
      <c r="E40" s="7" t="s">
        <v>51</v>
      </c>
      <c r="F40" s="8"/>
      <c r="I40" s="7"/>
      <c r="J40" s="8"/>
      <c r="K40" s="8"/>
      <c r="L40" s="21"/>
      <c r="M40" s="8"/>
      <c r="N40" s="21"/>
      <c r="O40" s="158" t="s">
        <v>64</v>
      </c>
      <c r="P40" s="10" t="s">
        <v>119</v>
      </c>
      <c r="Q40" s="159" t="s">
        <v>120</v>
      </c>
      <c r="R40" s="160" t="s">
        <v>23</v>
      </c>
      <c r="S40" s="14"/>
      <c r="T40" s="8"/>
      <c r="U40" s="21"/>
      <c r="V40" s="8"/>
      <c r="W40" s="11"/>
      <c r="X40" s="8"/>
    </row>
    <row r="41" spans="1:33" s="13" customFormat="1" ht="40.5" hidden="1" customHeight="1" x14ac:dyDescent="0.35">
      <c r="A41" s="157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66</v>
      </c>
      <c r="P41" s="10" t="s">
        <v>121</v>
      </c>
      <c r="Q41" s="164"/>
      <c r="R41" s="163"/>
      <c r="S41" s="14"/>
      <c r="T41" s="8"/>
      <c r="U41" s="21"/>
      <c r="V41" s="8"/>
      <c r="W41" s="11"/>
      <c r="X41" s="8"/>
    </row>
    <row r="42" spans="1:33" ht="25" customHeight="1" x14ac:dyDescent="0.35">
      <c r="A42" s="336" t="s">
        <v>3</v>
      </c>
      <c r="B42" s="337"/>
      <c r="C42" s="4" t="s">
        <v>11</v>
      </c>
      <c r="D42" s="4" t="s">
        <v>5</v>
      </c>
      <c r="E42" s="4" t="s">
        <v>12</v>
      </c>
      <c r="F42" s="4" t="s">
        <v>5</v>
      </c>
      <c r="G42" s="4" t="s">
        <v>13</v>
      </c>
      <c r="H42" s="4" t="s">
        <v>5</v>
      </c>
      <c r="I42" s="4" t="s">
        <v>14</v>
      </c>
      <c r="J42" s="4" t="s">
        <v>5</v>
      </c>
      <c r="K42" s="5" t="s">
        <v>9</v>
      </c>
      <c r="L42" s="2" t="s">
        <v>5</v>
      </c>
      <c r="M42" s="5" t="s">
        <v>10</v>
      </c>
      <c r="N42" s="2" t="s">
        <v>5</v>
      </c>
      <c r="O42" s="336" t="s">
        <v>3</v>
      </c>
      <c r="P42" s="337"/>
      <c r="Q42" s="3" t="s">
        <v>11</v>
      </c>
      <c r="R42" s="4" t="s">
        <v>5</v>
      </c>
      <c r="S42" s="4" t="s">
        <v>12</v>
      </c>
      <c r="T42" s="4" t="s">
        <v>5</v>
      </c>
      <c r="U42" s="4" t="s">
        <v>13</v>
      </c>
      <c r="V42" s="4" t="s">
        <v>5</v>
      </c>
      <c r="W42" s="4" t="s">
        <v>14</v>
      </c>
      <c r="X42" s="4" t="s">
        <v>5</v>
      </c>
    </row>
    <row r="43" spans="1:33" s="13" customFormat="1" ht="44.25" customHeight="1" x14ac:dyDescent="0.35">
      <c r="A43" s="319" t="s">
        <v>15</v>
      </c>
      <c r="B43" s="321" t="s">
        <v>122</v>
      </c>
      <c r="C43" s="69" t="s">
        <v>70</v>
      </c>
      <c r="D43" s="68" t="s">
        <v>21</v>
      </c>
      <c r="E43" s="69" t="s">
        <v>71</v>
      </c>
      <c r="F43" s="68" t="s">
        <v>21</v>
      </c>
      <c r="G43" s="11"/>
      <c r="H43" s="12"/>
      <c r="I43" s="11"/>
      <c r="J43" s="12"/>
      <c r="K43" s="7"/>
      <c r="L43" s="8"/>
      <c r="M43" s="8"/>
      <c r="N43" s="8"/>
      <c r="O43" s="323" t="s">
        <v>15</v>
      </c>
      <c r="P43" s="325" t="s">
        <v>122</v>
      </c>
      <c r="Q43" s="139"/>
      <c r="R43" s="139"/>
      <c r="S43" s="11"/>
      <c r="T43" s="12"/>
      <c r="U43" s="11"/>
      <c r="V43" s="12"/>
      <c r="W43" s="159" t="s">
        <v>22</v>
      </c>
      <c r="X43" s="160" t="s">
        <v>23</v>
      </c>
    </row>
    <row r="44" spans="1:33" s="13" customFormat="1" ht="40.5" customHeight="1" x14ac:dyDescent="0.35">
      <c r="A44" s="320"/>
      <c r="B44" s="322"/>
      <c r="C44" s="136" t="s">
        <v>83</v>
      </c>
      <c r="D44" s="137" t="s">
        <v>18</v>
      </c>
      <c r="E44" s="136" t="s">
        <v>77</v>
      </c>
      <c r="F44" s="137" t="s">
        <v>18</v>
      </c>
      <c r="G44" s="7"/>
      <c r="H44" s="7"/>
      <c r="I44" s="136" t="s">
        <v>85</v>
      </c>
      <c r="J44" s="137" t="s">
        <v>31</v>
      </c>
      <c r="K44" s="136" t="s">
        <v>101</v>
      </c>
      <c r="L44" s="137" t="s">
        <v>31</v>
      </c>
      <c r="M44" s="7"/>
      <c r="N44" s="8"/>
      <c r="O44" s="324"/>
      <c r="P44" s="326"/>
      <c r="Q44" s="7"/>
      <c r="R44" s="8"/>
      <c r="S44" s="7"/>
      <c r="T44" s="8"/>
      <c r="U44" s="7"/>
      <c r="V44" s="8"/>
      <c r="W44" s="7"/>
      <c r="X44" s="8"/>
    </row>
    <row r="45" spans="1:33" s="13" customFormat="1" ht="46.5" customHeight="1" x14ac:dyDescent="0.35">
      <c r="A45" s="319" t="s">
        <v>24</v>
      </c>
      <c r="B45" s="321" t="s">
        <v>123</v>
      </c>
      <c r="C45" s="7"/>
      <c r="D45" s="8"/>
      <c r="E45" s="69" t="s">
        <v>78</v>
      </c>
      <c r="F45" s="68" t="s">
        <v>18</v>
      </c>
      <c r="G45" s="19" t="s">
        <v>73</v>
      </c>
      <c r="H45" s="20" t="s">
        <v>18</v>
      </c>
      <c r="I45" s="69" t="s">
        <v>124</v>
      </c>
      <c r="J45" s="68" t="s">
        <v>31</v>
      </c>
      <c r="K45" s="75"/>
      <c r="L45" s="8"/>
      <c r="M45" s="7"/>
      <c r="N45" s="8"/>
      <c r="O45" s="323" t="s">
        <v>24</v>
      </c>
      <c r="P45" s="325" t="s">
        <v>123</v>
      </c>
      <c r="Q45" s="14"/>
      <c r="R45" s="8"/>
      <c r="S45" s="11"/>
      <c r="T45" s="12"/>
      <c r="U45" s="139"/>
      <c r="V45" s="139"/>
      <c r="W45" s="139"/>
      <c r="X45" s="139"/>
    </row>
    <row r="46" spans="1:33" s="13" customFormat="1" ht="46.5" customHeight="1" x14ac:dyDescent="0.35">
      <c r="A46" s="327"/>
      <c r="B46" s="322"/>
      <c r="C46" s="7"/>
      <c r="D46" s="8"/>
      <c r="E46" s="19" t="s">
        <v>92</v>
      </c>
      <c r="F46" s="20" t="s">
        <v>21</v>
      </c>
      <c r="G46" s="11"/>
      <c r="H46" s="12"/>
      <c r="I46" s="36" t="s">
        <v>125</v>
      </c>
      <c r="J46" s="32" t="s">
        <v>21</v>
      </c>
      <c r="K46" s="136" t="s">
        <v>74</v>
      </c>
      <c r="L46" s="137" t="s">
        <v>21</v>
      </c>
      <c r="M46" s="7"/>
      <c r="N46" s="7"/>
      <c r="O46" s="328"/>
      <c r="P46" s="326"/>
      <c r="Q46" s="7"/>
      <c r="R46" s="8"/>
      <c r="S46" s="7"/>
      <c r="T46" s="8"/>
      <c r="U46" s="7"/>
      <c r="V46" s="8"/>
      <c r="W46" s="159" t="s">
        <v>33</v>
      </c>
      <c r="X46" s="160" t="s">
        <v>23</v>
      </c>
    </row>
    <row r="47" spans="1:33" s="13" customFormat="1" ht="43.5" customHeight="1" x14ac:dyDescent="0.35">
      <c r="A47" s="319" t="s">
        <v>34</v>
      </c>
      <c r="B47" s="321" t="s">
        <v>126</v>
      </c>
      <c r="C47" s="7" t="s">
        <v>127</v>
      </c>
      <c r="D47" s="8"/>
      <c r="E47" s="7" t="s">
        <v>127</v>
      </c>
      <c r="F47" s="8"/>
      <c r="G47" s="7" t="s">
        <v>127</v>
      </c>
      <c r="H47" s="12"/>
      <c r="I47" s="7" t="s">
        <v>127</v>
      </c>
      <c r="J47" s="8"/>
      <c r="K47" s="7" t="s">
        <v>127</v>
      </c>
      <c r="L47" s="8"/>
      <c r="M47" s="7"/>
      <c r="N47" s="8"/>
      <c r="O47" s="323" t="s">
        <v>34</v>
      </c>
      <c r="P47" s="325" t="s">
        <v>126</v>
      </c>
      <c r="Q47" s="7" t="s">
        <v>127</v>
      </c>
      <c r="R47" s="8"/>
      <c r="S47" s="7" t="s">
        <v>127</v>
      </c>
      <c r="T47" s="8"/>
      <c r="U47" s="7" t="s">
        <v>127</v>
      </c>
      <c r="V47" s="103"/>
      <c r="W47" s="7" t="s">
        <v>127</v>
      </c>
      <c r="X47" s="149"/>
    </row>
    <row r="48" spans="1:33" s="13" customFormat="1" ht="43.5" customHeight="1" x14ac:dyDescent="0.35">
      <c r="A48" s="327"/>
      <c r="B48" s="322"/>
      <c r="C48" s="7"/>
      <c r="D48" s="8"/>
      <c r="E48" s="7"/>
      <c r="F48" s="8"/>
      <c r="G48" s="7"/>
      <c r="H48" s="7"/>
      <c r="I48" s="11"/>
      <c r="J48" s="12"/>
      <c r="K48" s="7"/>
      <c r="L48" s="8"/>
      <c r="M48" s="7"/>
      <c r="N48" s="8"/>
      <c r="O48" s="328"/>
      <c r="P48" s="326"/>
      <c r="Q48" s="7"/>
      <c r="R48" s="8"/>
      <c r="S48" s="7"/>
      <c r="T48" s="8"/>
      <c r="U48" s="129"/>
      <c r="V48" s="103"/>
      <c r="W48" s="11"/>
      <c r="X48" s="149"/>
    </row>
    <row r="49" spans="1:24" s="13" customFormat="1" ht="40.5" customHeight="1" x14ac:dyDescent="0.35">
      <c r="A49" s="319" t="s">
        <v>45</v>
      </c>
      <c r="B49" s="321" t="s">
        <v>128</v>
      </c>
      <c r="C49" s="7"/>
      <c r="D49" s="8"/>
      <c r="E49" s="7"/>
      <c r="F49" s="8"/>
      <c r="G49" s="7"/>
      <c r="H49" s="7"/>
      <c r="I49" s="69" t="s">
        <v>90</v>
      </c>
      <c r="J49" s="68" t="s">
        <v>18</v>
      </c>
      <c r="K49" s="16" t="s">
        <v>91</v>
      </c>
      <c r="L49" s="17" t="s">
        <v>18</v>
      </c>
      <c r="M49" s="7"/>
      <c r="O49" s="323" t="s">
        <v>45</v>
      </c>
      <c r="P49" s="325" t="s">
        <v>128</v>
      </c>
      <c r="Q49" s="168"/>
      <c r="R49" s="8"/>
      <c r="S49" s="11"/>
      <c r="T49" s="8"/>
      <c r="U49" s="139"/>
      <c r="V49" s="139"/>
      <c r="W49" s="139"/>
      <c r="X49" s="139"/>
    </row>
    <row r="50" spans="1:24" s="13" customFormat="1" ht="40.5" customHeight="1" x14ac:dyDescent="0.35">
      <c r="A50" s="320"/>
      <c r="B50" s="322"/>
      <c r="C50" s="7"/>
      <c r="D50" s="8"/>
      <c r="E50" s="19" t="s">
        <v>129</v>
      </c>
      <c r="F50" s="20" t="s">
        <v>31</v>
      </c>
      <c r="G50" s="7"/>
      <c r="H50" s="8"/>
      <c r="I50" s="19" t="s">
        <v>80</v>
      </c>
      <c r="J50" s="20" t="s">
        <v>31</v>
      </c>
      <c r="K50" s="16" t="s">
        <v>81</v>
      </c>
      <c r="L50" s="17" t="s">
        <v>31</v>
      </c>
      <c r="M50" s="89"/>
      <c r="N50" s="8"/>
      <c r="O50" s="324"/>
      <c r="P50" s="326"/>
      <c r="Q50" s="7"/>
      <c r="R50" s="8"/>
      <c r="S50" s="7"/>
      <c r="T50" s="8"/>
      <c r="U50" s="150" t="s">
        <v>53</v>
      </c>
      <c r="V50" s="151" t="s">
        <v>23</v>
      </c>
      <c r="W50" s="73" t="s">
        <v>130</v>
      </c>
      <c r="X50" s="74" t="s">
        <v>23</v>
      </c>
    </row>
    <row r="51" spans="1:24" s="13" customFormat="1" ht="40.5" customHeight="1" x14ac:dyDescent="0.35">
      <c r="A51" s="319" t="s">
        <v>56</v>
      </c>
      <c r="B51" s="321" t="s">
        <v>131</v>
      </c>
      <c r="C51" s="136" t="s">
        <v>95</v>
      </c>
      <c r="D51" s="137" t="s">
        <v>21</v>
      </c>
      <c r="E51" s="136" t="s">
        <v>96</v>
      </c>
      <c r="F51" s="137" t="s">
        <v>21</v>
      </c>
      <c r="G51" s="136" t="s">
        <v>88</v>
      </c>
      <c r="H51" s="137" t="s">
        <v>31</v>
      </c>
      <c r="I51" s="136" t="s">
        <v>100</v>
      </c>
      <c r="J51" s="137" t="s">
        <v>31</v>
      </c>
      <c r="K51" s="136" t="s">
        <v>86</v>
      </c>
      <c r="L51" s="137" t="s">
        <v>31</v>
      </c>
      <c r="M51" s="7"/>
      <c r="N51" s="7"/>
      <c r="O51" s="323" t="s">
        <v>56</v>
      </c>
      <c r="P51" s="325" t="s">
        <v>131</v>
      </c>
      <c r="Q51" s="7"/>
      <c r="R51" s="8"/>
      <c r="S51" s="139"/>
      <c r="T51" s="139"/>
      <c r="U51" s="7"/>
      <c r="V51" s="119"/>
      <c r="W51" s="159" t="s">
        <v>59</v>
      </c>
      <c r="X51" s="160" t="s">
        <v>23</v>
      </c>
    </row>
    <row r="52" spans="1:24" s="13" customFormat="1" ht="45" customHeight="1" x14ac:dyDescent="0.35">
      <c r="A52" s="320"/>
      <c r="B52" s="322"/>
      <c r="C52" s="19" t="s">
        <v>99</v>
      </c>
      <c r="D52" s="20" t="s">
        <v>18</v>
      </c>
      <c r="E52" s="69" t="s">
        <v>132</v>
      </c>
      <c r="F52" s="68" t="s">
        <v>18</v>
      </c>
      <c r="G52" s="7"/>
      <c r="H52" s="8"/>
      <c r="I52" s="19" t="s">
        <v>72</v>
      </c>
      <c r="J52" s="19" t="s">
        <v>18</v>
      </c>
      <c r="K52" s="7"/>
      <c r="L52" s="8"/>
      <c r="M52" s="7"/>
      <c r="N52" s="8"/>
      <c r="O52" s="324"/>
      <c r="P52" s="326"/>
      <c r="Q52" s="7"/>
      <c r="R52" s="8"/>
      <c r="S52" s="11"/>
      <c r="T52" s="12"/>
      <c r="U52" s="7"/>
      <c r="V52" s="119"/>
      <c r="W52" s="7"/>
      <c r="X52" s="8"/>
    </row>
    <row r="53" spans="1:24" s="13" customFormat="1" ht="42.75" customHeight="1" x14ac:dyDescent="0.35">
      <c r="A53" s="157" t="s">
        <v>64</v>
      </c>
      <c r="B53" s="98" t="s">
        <v>133</v>
      </c>
      <c r="C53" s="7"/>
      <c r="D53" s="8"/>
      <c r="E53" s="11"/>
      <c r="F53" s="12"/>
      <c r="G53" s="77"/>
      <c r="H53" s="8"/>
      <c r="I53" s="7"/>
      <c r="J53" s="8"/>
      <c r="K53" s="7"/>
      <c r="L53" s="8"/>
      <c r="M53" s="11"/>
      <c r="N53" s="8"/>
      <c r="O53" s="158" t="s">
        <v>64</v>
      </c>
      <c r="P53" s="10" t="s">
        <v>133</v>
      </c>
      <c r="Q53" s="159" t="s">
        <v>104</v>
      </c>
      <c r="R53" s="160" t="s">
        <v>23</v>
      </c>
      <c r="S53" s="11"/>
      <c r="T53" s="8"/>
      <c r="U53" s="106"/>
      <c r="V53" s="148"/>
      <c r="W53" s="161" t="s">
        <v>105</v>
      </c>
      <c r="X53" s="160" t="s">
        <v>23</v>
      </c>
    </row>
    <row r="54" spans="1:24" s="13" customFormat="1" ht="42.75" customHeight="1" x14ac:dyDescent="0.35">
      <c r="A54" s="157" t="s">
        <v>66</v>
      </c>
      <c r="B54" s="98" t="s">
        <v>134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66</v>
      </c>
      <c r="P54" s="10" t="s">
        <v>134</v>
      </c>
      <c r="Q54" s="161" t="s">
        <v>68</v>
      </c>
      <c r="R54" s="160" t="s">
        <v>23</v>
      </c>
      <c r="S54" s="11"/>
      <c r="T54" s="8"/>
      <c r="U54" s="106"/>
      <c r="V54" s="148"/>
      <c r="W54" s="164"/>
      <c r="X54" s="163"/>
    </row>
    <row r="55" spans="1:24" ht="29.25" customHeight="1" x14ac:dyDescent="0.35">
      <c r="E55" t="s">
        <v>51</v>
      </c>
      <c r="I55" s="24" t="s">
        <v>135</v>
      </c>
      <c r="J55" s="25"/>
      <c r="K55" s="26">
        <f>2*(COUNTIF($C$4:$J$15,"TRANG")+COUNTIF($Q$4:$X$15,"TRANG")-COUNTIF(G15:J15,"TRANG"))</f>
        <v>12</v>
      </c>
      <c r="L55" s="26">
        <f>2*(COUNTIF($M$4:$N$15,"TRANG")+COUNTIF(K4:L15,"TRANG"))</f>
        <v>2</v>
      </c>
      <c r="M55" s="26">
        <f>2*(COUNTIF($C$4:$J$15,"TRANG")+COUNTIF($Q$4:$X$15,"TRANG")-COUNTIF(I15:L15,"TRANG"))</f>
        <v>12</v>
      </c>
      <c r="N55" s="26">
        <f>2*(COUNTIF($M$4:$N$15,"TRANG")+COUNTIF(K4:L15,"TRANG"))</f>
        <v>2</v>
      </c>
      <c r="O55" s="340">
        <f>SUM(M55:N55)</f>
        <v>14</v>
      </c>
      <c r="P55" s="340"/>
      <c r="Q55" s="72" t="s">
        <v>135</v>
      </c>
      <c r="R55" s="26">
        <f t="shared" ref="R55:S59" si="0">M55+M61+M67+M74</f>
        <v>54</v>
      </c>
      <c r="S55" s="26">
        <f t="shared" si="0"/>
        <v>14</v>
      </c>
      <c r="T55" s="26">
        <f>SUM(R55:S55)</f>
        <v>68</v>
      </c>
    </row>
    <row r="56" spans="1:24" ht="29.25" customHeight="1" x14ac:dyDescent="0.35">
      <c r="I56" s="27" t="s">
        <v>136</v>
      </c>
      <c r="J56" s="28"/>
      <c r="K56" s="29">
        <f>2*(COUNTIF($C$4:$J$15,"UYÊN")+COUNTIF($Q$4:$X$15,"UYÊN")-COUNTIF(G15:J15,"UYÊN"))</f>
        <v>0</v>
      </c>
      <c r="L56" s="29">
        <f>2*(COUNTIF($M$4:$N$15,"UYÊN")+COUNTIF(K4:L15,"UYÊN"))</f>
        <v>0</v>
      </c>
      <c r="M56" s="29">
        <f>2*(COUNTIF($C$4:$J$15,"UYÊN")+COUNTIF($Q$4:$X$15,"UYÊN")-COUNTIF(I15:L15,"UYÊN"))</f>
        <v>0</v>
      </c>
      <c r="N56" s="29">
        <f>2*(COUNTIF($M$4:$N$15,"UYÊN")+COUNTIF(K4:L15,"UYÊN"))</f>
        <v>0</v>
      </c>
      <c r="O56" s="341">
        <f>SUM(M56:N56)</f>
        <v>0</v>
      </c>
      <c r="P56" s="341"/>
      <c r="Q56" s="47" t="s">
        <v>136</v>
      </c>
      <c r="R56" s="29">
        <f t="shared" si="0"/>
        <v>0</v>
      </c>
      <c r="S56" s="29">
        <f t="shared" si="0"/>
        <v>0</v>
      </c>
      <c r="T56" s="29">
        <f>SUM(R56:S56)</f>
        <v>0</v>
      </c>
    </row>
    <row r="57" spans="1:24" ht="29.25" customHeight="1" x14ac:dyDescent="0.35">
      <c r="I57" s="37" t="s">
        <v>137</v>
      </c>
      <c r="J57" s="38"/>
      <c r="K57" s="20">
        <f>2*(COUNTIF($C$4:$J$15,"NHU")+COUNTIF($Q$4:$X$15,"NHU")-COUNTIF(G15:J15,"NHU"))</f>
        <v>18</v>
      </c>
      <c r="L57" s="20">
        <f>2*(COUNTIF($M$4:$N$15,"NHU")+COUNTIF(K4:L15,"NHU"))</f>
        <v>0</v>
      </c>
      <c r="M57" s="20">
        <f>2*(COUNTIF($C$4:$J$15,"NHU")+COUNTIF($Q$4:$X$15,"NHU")-COUNTIF(I15:L15,"NHU"))</f>
        <v>18</v>
      </c>
      <c r="N57" s="20">
        <f>2*(COUNTIF($M$4:$N$15,"NHU")+COUNTIF(K4:L15,"NHU"))</f>
        <v>0</v>
      </c>
      <c r="O57" s="342">
        <f>SUM(M57:N57)</f>
        <v>18</v>
      </c>
      <c r="P57" s="342"/>
      <c r="Q57" s="48" t="s">
        <v>137</v>
      </c>
      <c r="R57" s="20">
        <f t="shared" si="0"/>
        <v>54</v>
      </c>
      <c r="S57" s="20">
        <f t="shared" si="0"/>
        <v>2</v>
      </c>
      <c r="T57" s="20">
        <f>SUM(R57:S57)</f>
        <v>56</v>
      </c>
    </row>
    <row r="58" spans="1:24" ht="29.25" customHeight="1" x14ac:dyDescent="0.35">
      <c r="G58" t="s">
        <v>51</v>
      </c>
      <c r="I58" s="30" t="s">
        <v>138</v>
      </c>
      <c r="J58" s="31"/>
      <c r="K58" s="15">
        <f>2*(COUNTIF($C$4:$J$15,"NGUYÊN")+COUNTIF($Q$4:$X$15,"NGUYÊN")-COUNTIF(G15:J15,"NGUYÊN"))</f>
        <v>18</v>
      </c>
      <c r="L58" s="15">
        <f>2*(COUNTIF($M$4:$N$15,"NGUYÊN")+COUNTIF(K3:L13,"NGUYÊN"))</f>
        <v>0</v>
      </c>
      <c r="M58" s="15">
        <f>2*(COUNTIF($C$4:$J$15,"NGUYÊN")+COUNTIF($Q$4:$X$15,"NGUYÊN")-COUNTIF(I15:L15,"NGUYÊN"))</f>
        <v>18</v>
      </c>
      <c r="N58" s="15">
        <f>2*(COUNTIF($M$4:$N$15,"NGUYÊN")+COUNTIF(K3:L13,"NGUYÊN"))</f>
        <v>0</v>
      </c>
      <c r="O58" s="343">
        <f>SUM(M58:N58)</f>
        <v>18</v>
      </c>
      <c r="P58" s="343"/>
      <c r="Q58" s="49" t="s">
        <v>138</v>
      </c>
      <c r="R58" s="15">
        <f t="shared" si="0"/>
        <v>70</v>
      </c>
      <c r="S58" s="15">
        <f t="shared" si="0"/>
        <v>4</v>
      </c>
      <c r="T58" s="15">
        <f>SUM(R58:S58)</f>
        <v>74</v>
      </c>
    </row>
    <row r="59" spans="1:24" ht="29.25" customHeight="1" x14ac:dyDescent="0.35">
      <c r="I59" s="39" t="s">
        <v>139</v>
      </c>
      <c r="J59" s="40"/>
      <c r="K59" s="41">
        <f>2*(COUNTIF($C$4:$J$15,"DÂN")+COUNTIF($Q$4:$X$15,"DÂN")-COUNTIF(G16:J16,"DÂN"))</f>
        <v>18</v>
      </c>
      <c r="L59" s="41">
        <f>2*(COUNTIF($M$4:$N$15,"DÂN")+COUNTIF(K4:L15,"DÂN"))</f>
        <v>2</v>
      </c>
      <c r="M59" s="41">
        <f>2*(COUNTIF($C$4:$J$15,"DÂN")+COUNTIF($Q$4:$X$15,"DÂN")-COUNTIF(I16:L16,"DÂN"))</f>
        <v>18</v>
      </c>
      <c r="N59" s="41">
        <f>2*(COUNTIF($M$4:$N$15,"DÂN")+COUNTIF(K4:L15,"DÂN"))</f>
        <v>2</v>
      </c>
      <c r="O59" s="344">
        <f>SUM(M59:N59)</f>
        <v>20</v>
      </c>
      <c r="P59" s="344"/>
      <c r="Q59" s="41" t="s">
        <v>139</v>
      </c>
      <c r="R59" s="41">
        <f t="shared" si="0"/>
        <v>64</v>
      </c>
      <c r="S59" s="41">
        <f t="shared" si="0"/>
        <v>8</v>
      </c>
      <c r="T59" s="41">
        <f>SUM(R59:S59)</f>
        <v>72</v>
      </c>
    </row>
    <row r="60" spans="1:24" ht="29.25" customHeight="1" x14ac:dyDescent="0.35">
      <c r="I60" s="22" t="s">
        <v>140</v>
      </c>
      <c r="J60" s="33"/>
      <c r="K60" s="23" t="s">
        <v>3</v>
      </c>
      <c r="L60" s="23" t="s">
        <v>141</v>
      </c>
      <c r="M60" s="23" t="s">
        <v>3</v>
      </c>
      <c r="N60" s="23" t="s">
        <v>141</v>
      </c>
      <c r="O60" s="345" t="s">
        <v>142</v>
      </c>
      <c r="P60" s="345"/>
      <c r="T60" s="94"/>
      <c r="U60" t="s">
        <v>143</v>
      </c>
    </row>
    <row r="61" spans="1:24" ht="29.25" customHeight="1" x14ac:dyDescent="0.35">
      <c r="I61" s="24" t="s">
        <v>135</v>
      </c>
      <c r="J61" s="25"/>
      <c r="K61" s="26">
        <f>2*(COUNTIF($C$17:$J$28,"TRANG")+COUNTIF($Q$17:$X$28,"TRANG")-COUNTIF(G28:J28,"TRANG"))</f>
        <v>14</v>
      </c>
      <c r="L61" s="26">
        <f>2*(COUNTIF($M$17:$N$28,"TRANG")+COUNTIF(K17:L28,"TRANG"))</f>
        <v>4</v>
      </c>
      <c r="M61" s="26">
        <f>2*(COUNTIF($C$17:$J$28,"TRANG")+COUNTIF($Q$17:$X$28,"TRANG")-COUNTIF(I28:L28,"TRANG"))</f>
        <v>14</v>
      </c>
      <c r="N61" s="26">
        <f>2*(COUNTIF($M$17:$N$28,"TRANG")+COUNTIF(K17:L28,"TRANG"))</f>
        <v>4</v>
      </c>
      <c r="O61" s="340">
        <f>SUM(M61:N61)</f>
        <v>18</v>
      </c>
      <c r="P61" s="340"/>
      <c r="T61" s="94"/>
    </row>
    <row r="62" spans="1:24" ht="29.25" customHeight="1" x14ac:dyDescent="0.35">
      <c r="I62" s="27" t="s">
        <v>136</v>
      </c>
      <c r="J62" s="28"/>
      <c r="K62" s="47">
        <f>2*(COUNTIF($C$17:$J$28,"UYÊN")+COUNTIF($Q$17:$X$28,"UYÊN")-COUNTIF(G29:J29,"UYÊN"))</f>
        <v>0</v>
      </c>
      <c r="L62" s="29">
        <f>2*(COUNTIF($M$17:$N$28,"UYÊN")+COUNTIF(K17:L28,"UYÊN"))</f>
        <v>0</v>
      </c>
      <c r="M62" s="47">
        <f>2*(COUNTIF($C$17:$J$28,"UYÊN")+COUNTIF($Q$17:$X$28,"UYÊN")-COUNTIF(I29:L29,"UYÊN"))</f>
        <v>0</v>
      </c>
      <c r="N62" s="29">
        <f>2*(COUNTIF($M$17:$N$28,"UYÊN")+COUNTIF(K17:L28,"UYÊN"))</f>
        <v>0</v>
      </c>
      <c r="O62" s="341">
        <f>SUM(M62:N62)</f>
        <v>0</v>
      </c>
      <c r="P62" s="341"/>
      <c r="T62" s="94"/>
    </row>
    <row r="63" spans="1:24" ht="29.25" customHeight="1" x14ac:dyDescent="0.6">
      <c r="H63" s="34"/>
      <c r="I63" s="37" t="s">
        <v>137</v>
      </c>
      <c r="J63" s="38"/>
      <c r="K63" s="48">
        <f>2*(COUNTIF($C$17:$J$28,"NHU")+COUNTIF($Q$17:$X$28,"NHU")-COUNTIF(G29:J31,"NHU"))</f>
        <v>12</v>
      </c>
      <c r="L63" s="20">
        <f>2*(COUNTIF($M$17:$N$28,"TUẤN")+COUNTIF(K17:L28,"TUẤN"))</f>
        <v>0</v>
      </c>
      <c r="M63" s="48">
        <f>2*(COUNTIF($C$17:$J$28,"NHU")+COUNTIF($Q$17:$X$28,"NHU")-COUNTIF(I29:L31,"NHU"))</f>
        <v>12</v>
      </c>
      <c r="N63" s="20">
        <f>2*(COUNTIF($M$17:$N$28,"NHU")+COUNTIF(K17:L28,"NHU"))</f>
        <v>0</v>
      </c>
      <c r="O63" s="342">
        <f>SUM(M63:N63)</f>
        <v>12</v>
      </c>
      <c r="P63" s="342"/>
      <c r="T63" s="94"/>
    </row>
    <row r="64" spans="1:24" ht="29.25" customHeight="1" x14ac:dyDescent="0.6">
      <c r="H64" s="34"/>
      <c r="I64" s="30" t="s">
        <v>138</v>
      </c>
      <c r="J64" s="31"/>
      <c r="K64" s="49">
        <f>2*(COUNTIF($C$17:$J$28,"NGUYÊN")+COUNTIF($Q$17:$X$28,"NGUYÊN")-COUNTIF(G31:J32,"NGUYÊN"))</f>
        <v>16</v>
      </c>
      <c r="L64" s="15">
        <f>2*(COUNTIF($M$17:$N$28,"NGUYÊN")+COUNTIF(K16:L26,"NGUYÊN"))</f>
        <v>2</v>
      </c>
      <c r="M64" s="49">
        <f>2*(COUNTIF($C$17:$J$28,"NGUYÊN")+COUNTIF($Q$17:$X$28,"NGUYÊN")-COUNTIF(I31:L32,"NGUYÊN"))</f>
        <v>18</v>
      </c>
      <c r="N64" s="15">
        <f>2*(COUNTIF($M$17:$N$28,"NGUYÊN")+COUNTIF(K16:L26,"NGUYÊN"))</f>
        <v>2</v>
      </c>
      <c r="O64" s="343">
        <f>SUM(M64:N64)</f>
        <v>20</v>
      </c>
      <c r="P64" s="343"/>
      <c r="T64" s="94"/>
    </row>
    <row r="65" spans="1:20" ht="29.25" customHeight="1" x14ac:dyDescent="0.6">
      <c r="H65" s="34"/>
      <c r="I65" s="39" t="s">
        <v>139</v>
      </c>
      <c r="J65" s="40"/>
      <c r="K65" s="71">
        <f>2*(COUNTIF($C$17:$J$28,"DÂN")+COUNTIF($Q$17:$X$28,"DÂN")-COUNTIF(G32:J33,"DÂN"))</f>
        <v>16</v>
      </c>
      <c r="L65" s="41">
        <f>2*(COUNTIF($M$17:$N$28,"DÂN")+COUNTIF(K17:L28,"DÂN"))</f>
        <v>2</v>
      </c>
      <c r="M65" s="71">
        <f>2*(COUNTIF($C$17:$J$28,"DÂN")+COUNTIF($Q$17:$X$28,"DÂN")-COUNTIF(I32:L33,"DÂN"))</f>
        <v>16</v>
      </c>
      <c r="N65" s="41">
        <f>2*(COUNTIF($M$17:$N$28,"DÂN")+COUNTIF(K17:L28,"DÂN"))</f>
        <v>2</v>
      </c>
      <c r="O65" s="344">
        <f>SUM(M65:N65)</f>
        <v>18</v>
      </c>
      <c r="P65" s="344"/>
      <c r="T65" s="94"/>
    </row>
    <row r="66" spans="1:20" ht="29.25" customHeight="1" x14ac:dyDescent="0.35">
      <c r="I66" s="22" t="s">
        <v>144</v>
      </c>
      <c r="J66" s="33"/>
      <c r="K66" s="23" t="s">
        <v>3</v>
      </c>
      <c r="L66" s="23" t="s">
        <v>141</v>
      </c>
      <c r="M66" s="23" t="s">
        <v>3</v>
      </c>
      <c r="N66" s="23" t="s">
        <v>141</v>
      </c>
      <c r="O66" s="345" t="s">
        <v>142</v>
      </c>
      <c r="P66" s="345"/>
      <c r="T66" s="94"/>
    </row>
    <row r="67" spans="1:20" ht="29.25" customHeight="1" x14ac:dyDescent="0.35">
      <c r="G67" s="346"/>
      <c r="I67" s="24" t="s">
        <v>135</v>
      </c>
      <c r="J67" s="25"/>
      <c r="K67" s="26">
        <f>2*(COUNTIF($C$30:$J$41,"TRANG")+COUNTIF($Q$30:$X$41,"TRANG")-COUNTIF($G$41:$J$41,"TRANG"))</f>
        <v>16</v>
      </c>
      <c r="L67" s="26">
        <f>2*(COUNTIF($M$30:$N$41,"TRANG")+COUNTIF(K31:L41,"TRANG"))</f>
        <v>2</v>
      </c>
      <c r="M67" s="26">
        <f>2*(COUNTIF($C$30:$J$41,"TRANG")+COUNTIF($Q$30:$X$41,"TRANG")-COUNTIF($G$41:$J$41,"TRANG"))</f>
        <v>16</v>
      </c>
      <c r="N67" s="26">
        <f>2*(COUNTIF($M$30:$N$41,"TRANG")+COUNTIF(K31:L41,"TRANG"))</f>
        <v>2</v>
      </c>
      <c r="O67" s="340">
        <f>SUM(M67:N67)</f>
        <v>18</v>
      </c>
      <c r="P67" s="340"/>
      <c r="T67" s="94"/>
    </row>
    <row r="68" spans="1:20" ht="29.25" customHeight="1" x14ac:dyDescent="0.35">
      <c r="G68" s="346"/>
      <c r="I68" s="27" t="s">
        <v>136</v>
      </c>
      <c r="J68" s="28"/>
      <c r="K68" s="29">
        <f>2*(COUNTIF($C$30:$J$41,"UYÊN")+COUNTIF($Q$30:$X$41,"UYÊN")-COUNTIF($G$41:$J$41,"UYÊN"))</f>
        <v>0</v>
      </c>
      <c r="L68" s="29">
        <f>2*(COUNTIF($M$30:$N$41,"UYÊN")+COUNTIF(K31:L41,"UYÊN"))</f>
        <v>0</v>
      </c>
      <c r="M68" s="29">
        <f>2*(COUNTIF($C$30:$J$41,"UYÊN")+COUNTIF($Q$30:$X$41,"UYÊN")-COUNTIF($G$41:$J$41,"UYÊN"))</f>
        <v>0</v>
      </c>
      <c r="N68" s="29">
        <f>2*(COUNTIF($M$30:$N$41,"UYÊN")+COUNTIF(K31:L41,"UYÊN"))</f>
        <v>0</v>
      </c>
      <c r="O68" s="341">
        <f>SUM(M68:N68)</f>
        <v>0</v>
      </c>
      <c r="P68" s="341"/>
      <c r="T68" s="94"/>
    </row>
    <row r="69" spans="1:20" ht="29.25" customHeight="1" x14ac:dyDescent="0.35">
      <c r="G69" s="346"/>
      <c r="I69" s="37" t="s">
        <v>137</v>
      </c>
      <c r="J69" s="38"/>
      <c r="K69" s="20">
        <f>2*(COUNTIF($C$30:$J$41,"NHU")+COUNTIF($Q$30:$X$41,"NHU")-COUNTIF($G$41:$J$41,"NHU"))</f>
        <v>8</v>
      </c>
      <c r="L69" s="20">
        <f>2*(COUNTIF($M$30:$N$41,"TUẤN")+COUNTIF(K31:L41,"TUẤN"))</f>
        <v>0</v>
      </c>
      <c r="M69" s="20">
        <f>2*(COUNTIF($C$30:$J$41,"NHU")+COUNTIF($Q$30:$X$41,"NHU")-COUNTIF($G$41:$J$41,"NHU"))</f>
        <v>8</v>
      </c>
      <c r="N69" s="20">
        <f>2*(COUNTIF($M$30:$N$41,"NHU")+COUNTIF(K31:L41,"NHU"))</f>
        <v>2</v>
      </c>
      <c r="O69" s="342">
        <f>SUM(M69:N69)</f>
        <v>10</v>
      </c>
      <c r="P69" s="342"/>
      <c r="T69" s="94"/>
    </row>
    <row r="70" spans="1:20" ht="29.25" customHeight="1" x14ac:dyDescent="0.35">
      <c r="G70" s="346"/>
      <c r="I70" s="30" t="s">
        <v>138</v>
      </c>
      <c r="J70" s="31"/>
      <c r="K70" s="15">
        <f>2*(COUNTIF($C$30:$J$41,"NGUYÊN")+COUNTIF($Q$30:$X$41,"NGUYÊN")-COUNTIF($G$41:$J$41,"NGUYÊN"))</f>
        <v>18</v>
      </c>
      <c r="L70" s="15">
        <f>2*(COUNTIF($M$30:$N$41,"NGUYÊN")+COUNTIF(K29:L39,"NGUYÊN"))</f>
        <v>0</v>
      </c>
      <c r="M70" s="15">
        <f>2*(COUNTIF($C$30:$J$41,"NGUYÊN")+COUNTIF($Q$30:$X$41,"NGUYÊN")-COUNTIF($G$41:$J$41,"NGUYÊN"))</f>
        <v>18</v>
      </c>
      <c r="N70" s="15">
        <f>2*(COUNTIF($M$30:$N$41,"NGUYÊN")+COUNTIF(K29:L39,"NGUYÊN"))</f>
        <v>0</v>
      </c>
      <c r="O70" s="343">
        <f>SUM(M70:N70)</f>
        <v>18</v>
      </c>
      <c r="P70" s="343"/>
      <c r="T70" s="94"/>
    </row>
    <row r="71" spans="1:20" ht="29.25" customHeight="1" x14ac:dyDescent="0.35">
      <c r="G71" s="346"/>
      <c r="I71" s="39" t="s">
        <v>139</v>
      </c>
      <c r="J71" s="40"/>
      <c r="K71" s="41">
        <f>2*(COUNTIF($C$30:$J$41,"DÂN")+COUNTIF($Q$30:$X$41,"DÂN")-COUNTIF($G$41:$J$41,"DÂN"))</f>
        <v>18</v>
      </c>
      <c r="L71" s="41">
        <f>2*(COUNTIF($M$30:$N$41,"DÂN")+COUNTIF(K31:L41,"DÂN"))</f>
        <v>2</v>
      </c>
      <c r="M71" s="41">
        <f>2*(COUNTIF($C$30:$J$41,"DÂN")+COUNTIF($Q$30:$X$41,"DÂN")-COUNTIF($G$41:$J$41,"DÂN"))</f>
        <v>18</v>
      </c>
      <c r="N71" s="41">
        <f>2*(COUNTIF($M$30:$N$41,"DÂN")+COUNTIF(K31:L41,"DÂN"))</f>
        <v>2</v>
      </c>
      <c r="O71" s="344">
        <f>SUM(M71:N71)</f>
        <v>20</v>
      </c>
      <c r="P71" s="344"/>
      <c r="T71" s="94"/>
    </row>
    <row r="72" spans="1:20" ht="29.25" customHeight="1" x14ac:dyDescent="0.35">
      <c r="G72" s="86"/>
      <c r="I72" s="22" t="s">
        <v>145</v>
      </c>
      <c r="J72" s="22"/>
      <c r="K72" s="23" t="s">
        <v>3</v>
      </c>
      <c r="L72" s="23" t="s">
        <v>141</v>
      </c>
      <c r="M72" s="23" t="s">
        <v>3</v>
      </c>
      <c r="N72" s="23" t="s">
        <v>141</v>
      </c>
      <c r="O72" s="345" t="s">
        <v>142</v>
      </c>
      <c r="P72" s="345"/>
      <c r="Q72" s="23" t="s">
        <v>146</v>
      </c>
      <c r="R72" s="23" t="s">
        <v>3</v>
      </c>
      <c r="S72" s="23" t="s">
        <v>141</v>
      </c>
      <c r="T72" s="23" t="s">
        <v>142</v>
      </c>
    </row>
    <row r="73" spans="1:20" ht="29.25" customHeight="1" x14ac:dyDescent="0.35">
      <c r="I73" s="22" t="s">
        <v>147</v>
      </c>
      <c r="J73" s="33"/>
      <c r="K73" s="23" t="s">
        <v>3</v>
      </c>
      <c r="L73" s="23" t="s">
        <v>141</v>
      </c>
      <c r="M73" s="23" t="s">
        <v>3</v>
      </c>
      <c r="N73" s="23" t="s">
        <v>141</v>
      </c>
      <c r="O73" s="345" t="s">
        <v>142</v>
      </c>
      <c r="P73" s="345"/>
      <c r="T73" s="94"/>
    </row>
    <row r="74" spans="1:20" ht="29.25" customHeight="1" x14ac:dyDescent="0.35">
      <c r="I74" s="24" t="s">
        <v>135</v>
      </c>
      <c r="J74" s="25"/>
      <c r="K74" s="26">
        <f>2*(COUNTIF($C$43:$J$54,"TRANG")+COUNTIF($Q$43:$X$54,"TRANG")-COUNTIF($G$54:$J$54,"TRANG"))</f>
        <v>12</v>
      </c>
      <c r="L74" s="26">
        <f>2*(COUNTIF($M$43:$N$54,"TRANG")+COUNTIF(K43:L54,"TRANG"))</f>
        <v>6</v>
      </c>
      <c r="M74" s="26">
        <f>2*(COUNTIF($C$43:$J$54,"TRANG")+COUNTIF($Q$43:$X$54,"TRANG")-COUNTIF($G$54:$J$54,"TRANG"))</f>
        <v>12</v>
      </c>
      <c r="N74" s="26">
        <f>2*(COUNTIF($M$43:$N$54,"TRANG")+COUNTIF(K43:L54,"TRANG"))</f>
        <v>6</v>
      </c>
      <c r="O74" s="340">
        <f>SUM(M74:N74)</f>
        <v>18</v>
      </c>
      <c r="P74" s="340"/>
      <c r="T74" s="94"/>
    </row>
    <row r="75" spans="1:20" ht="29.25" customHeight="1" x14ac:dyDescent="0.35">
      <c r="I75" s="27" t="s">
        <v>136</v>
      </c>
      <c r="J75" s="28"/>
      <c r="K75" s="29">
        <f>2*(COUNTIF($C$43:$J$54,"UYÊN")+COUNTIF($Q$43:$X$54,"UYÊN")-COUNTIF($G$54:$J$54,"UYÊN"))</f>
        <v>0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0</v>
      </c>
      <c r="N75" s="29">
        <f>2*(COUNTIF($M$43:$N$54,"UYÊN")+COUNTIF(K43:L54,"UYÊN"))</f>
        <v>0</v>
      </c>
      <c r="O75" s="341">
        <f>SUM(M75:N75)</f>
        <v>0</v>
      </c>
      <c r="P75" s="341"/>
      <c r="T75" s="94"/>
    </row>
    <row r="76" spans="1:20" ht="29.25" customHeight="1" x14ac:dyDescent="0.6">
      <c r="H76" s="34"/>
      <c r="I76" s="37" t="s">
        <v>137</v>
      </c>
      <c r="J76" s="38"/>
      <c r="K76" s="20">
        <f>2*(COUNTIF($C$43:$J$54,"NHU")+COUNTIF($Q$43:$X$54,"NHU")-COUNTIF($G$54:$J$54,"NHU"))</f>
        <v>16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16</v>
      </c>
      <c r="N76" s="20">
        <f>2*(COUNTIF($M$43:$N$54,"NHU")+COUNTIF(K43:L54,"NHU"))</f>
        <v>0</v>
      </c>
      <c r="O76" s="342">
        <f>SUM(M76:N76)</f>
        <v>16</v>
      </c>
      <c r="P76" s="342"/>
      <c r="T76" s="94"/>
    </row>
    <row r="77" spans="1:20" ht="29.25" customHeight="1" x14ac:dyDescent="0.6">
      <c r="H77" s="34"/>
      <c r="I77" s="30" t="s">
        <v>138</v>
      </c>
      <c r="J77" s="31"/>
      <c r="K77" s="15">
        <f>2*(COUNTIF($C$43:$J$54,"NGUYÊN")+COUNTIF($Q$43:$X$54,"NGUYÊN")-COUNTIF($G$54:$J$54,"NGUYÊN"))</f>
        <v>16</v>
      </c>
      <c r="L77" s="15">
        <f>2*(COUNTIF($M$43:$N$54,"NGUYÊN")+COUNTIF(K42:L52,"NGUYÊN"))</f>
        <v>2</v>
      </c>
      <c r="M77" s="15">
        <f>2*(COUNTIF($C$43:$J$54,"NGUYÊN")+COUNTIF($Q$43:$X$54,"NGUYÊN")-COUNTIF($G$54:$J$54,"NGUYÊN"))</f>
        <v>16</v>
      </c>
      <c r="N77" s="15">
        <f>2*(COUNTIF($M$43:$N$54,"NGUYÊN")+COUNTIF(K42:L52,"NGUYÊN"))</f>
        <v>2</v>
      </c>
      <c r="O77" s="343">
        <f>SUM(M77:N77)</f>
        <v>18</v>
      </c>
      <c r="P77" s="343"/>
      <c r="T77" s="94"/>
    </row>
    <row r="78" spans="1:20" ht="26" x14ac:dyDescent="0.6">
      <c r="H78" s="34"/>
      <c r="I78" s="39" t="s">
        <v>139</v>
      </c>
      <c r="J78" s="40"/>
      <c r="K78" s="41">
        <f>2*(COUNTIF($C$43:$J$54,"DÂN")+COUNTIF($Q$43:$X$54,"DÂN")-COUNTIF($G$54:$J$54,"DÂN"))</f>
        <v>12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12</v>
      </c>
      <c r="N78" s="41">
        <f>2*(COUNTIF($M$43:$N$54,"DÂN")+COUNTIF(K43:L54,"DÂN"))</f>
        <v>2</v>
      </c>
      <c r="O78" s="344">
        <f>SUM(M78:N78)</f>
        <v>14</v>
      </c>
      <c r="P78" s="344"/>
      <c r="Q78" s="95"/>
      <c r="R78" s="95"/>
      <c r="S78" s="95"/>
      <c r="T78" s="96"/>
    </row>
    <row r="79" spans="1:20" ht="26" x14ac:dyDescent="0.6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6">
    <mergeCell ref="O78:P78"/>
    <mergeCell ref="O72:P72"/>
    <mergeCell ref="O73:P73"/>
    <mergeCell ref="O74:P74"/>
    <mergeCell ref="O75:P75"/>
    <mergeCell ref="O76:P76"/>
    <mergeCell ref="O77:P77"/>
    <mergeCell ref="G67:G71"/>
    <mergeCell ref="O67:P67"/>
    <mergeCell ref="O68:P68"/>
    <mergeCell ref="O69:P69"/>
    <mergeCell ref="O70:P70"/>
    <mergeCell ref="O71:P71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honeticPr fontId="30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D7B27-5363-4989-818A-130A5DA31D15}">
  <dimension ref="A1:AG80"/>
  <sheetViews>
    <sheetView topLeftCell="D17" zoomScale="77" zoomScaleNormal="77" workbookViewId="0">
      <selection activeCell="G23" sqref="G23"/>
    </sheetView>
  </sheetViews>
  <sheetFormatPr defaultRowHeight="14.5" x14ac:dyDescent="0.35"/>
  <cols>
    <col min="1" max="1" width="10.7265625" customWidth="1"/>
    <col min="2" max="2" width="10.54296875" customWidth="1"/>
    <col min="3" max="3" width="31.453125" customWidth="1"/>
    <col min="4" max="4" width="14.1796875" customWidth="1"/>
    <col min="5" max="5" width="32.1796875" customWidth="1"/>
    <col min="6" max="6" width="12.1796875" customWidth="1"/>
    <col min="7" max="7" width="31.81640625" customWidth="1"/>
    <col min="8" max="8" width="12" customWidth="1"/>
    <col min="9" max="9" width="32.26953125" customWidth="1"/>
    <col min="10" max="10" width="12.1796875" customWidth="1"/>
    <col min="11" max="11" width="31.26953125" customWidth="1"/>
    <col min="12" max="12" width="11.81640625" customWidth="1"/>
    <col min="13" max="13" width="32.7265625" customWidth="1"/>
    <col min="14" max="14" width="13.1796875" customWidth="1"/>
    <col min="15" max="15" width="9.7265625" customWidth="1"/>
    <col min="16" max="16" width="9.1796875" customWidth="1"/>
    <col min="17" max="17" width="30.26953125" customWidth="1"/>
    <col min="18" max="18" width="9.7265625" customWidth="1"/>
    <col min="19" max="19" width="30.81640625" customWidth="1"/>
    <col min="20" max="20" width="9.7265625" customWidth="1"/>
    <col min="21" max="21" width="31.81640625" customWidth="1"/>
    <col min="22" max="22" width="8.81640625" customWidth="1"/>
    <col min="23" max="23" width="32.81640625" customWidth="1"/>
    <col min="24" max="24" width="10.453125" customWidth="1"/>
  </cols>
  <sheetData>
    <row r="1" spans="1:25" ht="138.75" customHeight="1" x14ac:dyDescent="0.35">
      <c r="A1" s="329" t="s">
        <v>148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1"/>
    </row>
    <row r="2" spans="1:25" s="1" customFormat="1" ht="64.5" customHeight="1" x14ac:dyDescent="0.35">
      <c r="A2" s="332" t="s">
        <v>1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3"/>
      <c r="O2" s="334" t="s">
        <v>2</v>
      </c>
      <c r="P2" s="335"/>
      <c r="Q2" s="335"/>
      <c r="R2" s="335"/>
      <c r="S2" s="335"/>
      <c r="T2" s="335"/>
      <c r="U2" s="335"/>
      <c r="V2" s="335"/>
      <c r="W2" s="335"/>
      <c r="X2" s="335"/>
    </row>
    <row r="3" spans="1:25" ht="20" x14ac:dyDescent="0.35">
      <c r="A3" s="336" t="s">
        <v>3</v>
      </c>
      <c r="B3" s="337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336" t="s">
        <v>3</v>
      </c>
      <c r="P3" s="337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35">
      <c r="A4" s="319" t="s">
        <v>15</v>
      </c>
      <c r="B4" s="321" t="s">
        <v>149</v>
      </c>
      <c r="C4" s="11"/>
      <c r="D4" s="12"/>
      <c r="E4" s="11"/>
      <c r="F4" s="12"/>
      <c r="G4" s="7"/>
      <c r="H4" s="8"/>
      <c r="I4" s="73" t="s">
        <v>150</v>
      </c>
      <c r="J4" s="74" t="s">
        <v>31</v>
      </c>
      <c r="K4" s="7"/>
      <c r="L4" s="8"/>
      <c r="M4" s="7"/>
      <c r="N4" s="8"/>
      <c r="O4" s="323" t="s">
        <v>15</v>
      </c>
      <c r="P4" s="325" t="s">
        <v>149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35">
      <c r="A5" s="320"/>
      <c r="B5" s="322"/>
      <c r="C5" s="7"/>
      <c r="D5" s="8"/>
      <c r="E5" s="19" t="s">
        <v>151</v>
      </c>
      <c r="F5" s="19" t="s">
        <v>18</v>
      </c>
      <c r="G5" s="69" t="s">
        <v>152</v>
      </c>
      <c r="H5" s="68" t="s">
        <v>21</v>
      </c>
      <c r="I5" s="69" t="s">
        <v>153</v>
      </c>
      <c r="J5" s="68" t="s">
        <v>21</v>
      </c>
      <c r="K5" s="7"/>
      <c r="L5" s="8"/>
      <c r="M5" s="7"/>
      <c r="N5" s="8"/>
      <c r="O5" s="324"/>
      <c r="P5" s="326"/>
      <c r="Q5" s="7"/>
      <c r="R5" s="8"/>
      <c r="S5" s="7"/>
      <c r="T5" s="8"/>
      <c r="U5" s="7"/>
      <c r="V5" s="8"/>
      <c r="W5" s="162"/>
      <c r="X5" s="163"/>
    </row>
    <row r="6" spans="1:25" s="13" customFormat="1" ht="36.75" customHeight="1" x14ac:dyDescent="0.35">
      <c r="A6" s="319" t="s">
        <v>24</v>
      </c>
      <c r="B6" s="321" t="s">
        <v>154</v>
      </c>
      <c r="C6" s="7"/>
      <c r="D6" s="8"/>
      <c r="E6" s="136" t="s">
        <v>37</v>
      </c>
      <c r="F6" s="137" t="s">
        <v>18</v>
      </c>
      <c r="G6" s="136" t="s">
        <v>26</v>
      </c>
      <c r="H6" s="137" t="s">
        <v>18</v>
      </c>
      <c r="I6" s="136" t="s">
        <v>27</v>
      </c>
      <c r="J6" s="137" t="s">
        <v>18</v>
      </c>
      <c r="K6" s="7"/>
      <c r="L6" s="8"/>
      <c r="M6" s="75"/>
      <c r="N6" s="8"/>
      <c r="O6" s="323" t="s">
        <v>24</v>
      </c>
      <c r="P6" s="325" t="s">
        <v>154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35">
      <c r="A7" s="320"/>
      <c r="B7" s="322"/>
      <c r="C7" s="19" t="s">
        <v>28</v>
      </c>
      <c r="D7" s="19" t="s">
        <v>155</v>
      </c>
      <c r="E7" s="19" t="s">
        <v>29</v>
      </c>
      <c r="F7" s="19" t="s">
        <v>21</v>
      </c>
      <c r="G7" s="19" t="s">
        <v>49</v>
      </c>
      <c r="H7" s="20" t="s">
        <v>155</v>
      </c>
      <c r="I7" s="19" t="s">
        <v>43</v>
      </c>
      <c r="J7" s="19" t="s">
        <v>31</v>
      </c>
      <c r="K7" s="19" t="s">
        <v>44</v>
      </c>
      <c r="L7" s="19" t="s">
        <v>31</v>
      </c>
      <c r="M7" s="75"/>
      <c r="N7" s="8"/>
      <c r="O7" s="324"/>
      <c r="P7" s="326"/>
      <c r="Q7" s="7"/>
      <c r="R7" s="8"/>
      <c r="S7" s="7"/>
      <c r="T7" s="8"/>
      <c r="U7" s="7"/>
      <c r="V7" s="8"/>
      <c r="W7" s="162"/>
      <c r="X7" s="163"/>
    </row>
    <row r="8" spans="1:25" s="13" customFormat="1" ht="42" customHeight="1" x14ac:dyDescent="0.35">
      <c r="A8" s="319" t="s">
        <v>34</v>
      </c>
      <c r="B8" s="321" t="s">
        <v>156</v>
      </c>
      <c r="C8" s="7"/>
      <c r="D8" s="8"/>
      <c r="F8" s="8"/>
      <c r="G8" s="136" t="s">
        <v>157</v>
      </c>
      <c r="H8" s="137" t="s">
        <v>21</v>
      </c>
      <c r="I8" s="136" t="s">
        <v>39</v>
      </c>
      <c r="J8" s="137" t="s">
        <v>21</v>
      </c>
      <c r="K8" s="16" t="s">
        <v>40</v>
      </c>
      <c r="L8" s="16" t="s">
        <v>21</v>
      </c>
      <c r="M8" s="75"/>
      <c r="N8" s="8"/>
      <c r="O8" s="323" t="s">
        <v>34</v>
      </c>
      <c r="P8" s="325" t="s">
        <v>156</v>
      </c>
      <c r="Q8" s="11"/>
      <c r="R8" s="12"/>
      <c r="S8" s="7"/>
      <c r="T8" s="8"/>
      <c r="U8" s="7"/>
      <c r="V8" s="8"/>
      <c r="W8" s="150" t="s">
        <v>158</v>
      </c>
      <c r="X8" s="151" t="s">
        <v>23</v>
      </c>
    </row>
    <row r="9" spans="1:25" s="13" customFormat="1" ht="42" customHeight="1" x14ac:dyDescent="0.35">
      <c r="A9" s="327"/>
      <c r="B9" s="322"/>
      <c r="C9" s="136" t="s">
        <v>112</v>
      </c>
      <c r="D9" s="137" t="s">
        <v>31</v>
      </c>
      <c r="E9" s="7"/>
      <c r="F9" s="8"/>
      <c r="G9" s="19" t="s">
        <v>30</v>
      </c>
      <c r="H9" s="19" t="s">
        <v>31</v>
      </c>
      <c r="I9" s="11"/>
      <c r="J9" s="12"/>
      <c r="K9" s="150" t="s">
        <v>159</v>
      </c>
      <c r="L9" s="151" t="s">
        <v>23</v>
      </c>
      <c r="M9" s="7"/>
      <c r="N9" s="8"/>
      <c r="O9" s="328"/>
      <c r="P9" s="326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35">
      <c r="A10" s="319" t="s">
        <v>45</v>
      </c>
      <c r="B10" s="321" t="s">
        <v>160</v>
      </c>
      <c r="C10" s="69" t="s">
        <v>161</v>
      </c>
      <c r="D10" s="68" t="s">
        <v>18</v>
      </c>
      <c r="E10" s="69" t="s">
        <v>162</v>
      </c>
      <c r="F10" s="68" t="s">
        <v>18</v>
      </c>
      <c r="G10" s="73" t="s">
        <v>163</v>
      </c>
      <c r="H10" s="74" t="s">
        <v>155</v>
      </c>
      <c r="I10" s="7"/>
      <c r="J10" s="8"/>
      <c r="K10" s="7" t="s">
        <v>51</v>
      </c>
      <c r="L10" s="8"/>
      <c r="M10" s="7"/>
      <c r="N10" s="8"/>
      <c r="O10" s="323" t="s">
        <v>45</v>
      </c>
      <c r="P10" s="325" t="s">
        <v>160</v>
      </c>
      <c r="Q10" s="11"/>
      <c r="R10" s="12"/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35">
      <c r="A11" s="320"/>
      <c r="B11" s="322"/>
      <c r="C11" s="7"/>
      <c r="D11" s="8"/>
      <c r="E11" s="19" t="s">
        <v>20</v>
      </c>
      <c r="F11" s="19" t="s">
        <v>21</v>
      </c>
      <c r="G11" s="136" t="s">
        <v>54</v>
      </c>
      <c r="H11" s="137" t="s">
        <v>31</v>
      </c>
      <c r="I11" s="136" t="s">
        <v>55</v>
      </c>
      <c r="J11" s="137" t="s">
        <v>31</v>
      </c>
      <c r="K11" s="7"/>
      <c r="L11" s="8"/>
      <c r="M11" s="7"/>
      <c r="N11" s="8"/>
      <c r="O11" s="324"/>
      <c r="P11" s="326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35">
      <c r="A12" s="319" t="s">
        <v>56</v>
      </c>
      <c r="B12" s="321" t="s">
        <v>164</v>
      </c>
      <c r="C12" s="7"/>
      <c r="D12" s="8"/>
      <c r="E12" s="7"/>
      <c r="F12" s="7"/>
      <c r="G12" s="7"/>
      <c r="H12" s="8"/>
      <c r="I12" s="19" t="s">
        <v>50</v>
      </c>
      <c r="J12" s="19" t="s">
        <v>18</v>
      </c>
      <c r="K12" s="7"/>
      <c r="L12" s="8"/>
      <c r="M12" s="7"/>
      <c r="N12" s="8"/>
      <c r="O12" s="323" t="s">
        <v>56</v>
      </c>
      <c r="P12" s="325" t="s">
        <v>164</v>
      </c>
      <c r="Q12" s="11"/>
      <c r="R12" s="12"/>
      <c r="S12" s="7"/>
      <c r="T12" s="8"/>
      <c r="U12" s="11"/>
      <c r="V12" s="12"/>
      <c r="W12" s="162"/>
      <c r="X12" s="163"/>
    </row>
    <row r="13" spans="1:25" s="13" customFormat="1" ht="39" customHeight="1" x14ac:dyDescent="0.35">
      <c r="A13" s="320"/>
      <c r="B13" s="322"/>
      <c r="C13" s="136" t="s">
        <v>61</v>
      </c>
      <c r="D13" s="137" t="s">
        <v>21</v>
      </c>
      <c r="E13" s="73" t="s">
        <v>165</v>
      </c>
      <c r="F13" s="74" t="s">
        <v>155</v>
      </c>
      <c r="G13" s="136" t="s">
        <v>63</v>
      </c>
      <c r="H13" s="137" t="s">
        <v>31</v>
      </c>
      <c r="I13" s="16" t="s">
        <v>62</v>
      </c>
      <c r="J13" s="16" t="s">
        <v>31</v>
      </c>
      <c r="K13" s="7"/>
      <c r="L13" s="8"/>
      <c r="M13" s="7"/>
      <c r="N13" s="8"/>
      <c r="O13" s="324"/>
      <c r="P13" s="326"/>
      <c r="Q13" s="7"/>
      <c r="R13" s="8"/>
      <c r="S13" s="7"/>
      <c r="T13" s="8"/>
      <c r="U13" s="11"/>
      <c r="V13" s="12"/>
      <c r="W13" s="7"/>
      <c r="X13" s="8"/>
    </row>
    <row r="14" spans="1:25" s="13" customFormat="1" ht="37.5" customHeight="1" x14ac:dyDescent="0.35">
      <c r="A14" s="157" t="s">
        <v>64</v>
      </c>
      <c r="B14" s="132" t="s">
        <v>166</v>
      </c>
      <c r="C14" s="73" t="s">
        <v>103</v>
      </c>
      <c r="D14" s="74" t="s">
        <v>155</v>
      </c>
      <c r="E14" s="76"/>
      <c r="F14" s="8"/>
      <c r="G14" s="7"/>
      <c r="H14" s="8"/>
      <c r="I14" s="7"/>
      <c r="J14" s="8"/>
      <c r="K14" s="7"/>
      <c r="L14" s="8"/>
      <c r="M14" s="7"/>
      <c r="N14" s="8"/>
      <c r="O14" s="158" t="s">
        <v>64</v>
      </c>
      <c r="P14" s="134" t="s">
        <v>166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35">
      <c r="A15" s="157" t="s">
        <v>66</v>
      </c>
      <c r="B15" s="132" t="s">
        <v>167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66</v>
      </c>
      <c r="P15" s="134" t="s">
        <v>167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35">
      <c r="A16" s="336" t="s">
        <v>3</v>
      </c>
      <c r="B16" s="337"/>
      <c r="C16" s="133" t="s">
        <v>11</v>
      </c>
      <c r="D16" s="4" t="s">
        <v>5</v>
      </c>
      <c r="E16" s="4" t="s">
        <v>12</v>
      </c>
      <c r="F16" s="4" t="s">
        <v>5</v>
      </c>
      <c r="G16" s="4" t="s">
        <v>13</v>
      </c>
      <c r="H16" s="4" t="s">
        <v>5</v>
      </c>
      <c r="I16" s="4" t="s">
        <v>14</v>
      </c>
      <c r="J16" s="4" t="s">
        <v>5</v>
      </c>
      <c r="K16" s="5" t="s">
        <v>9</v>
      </c>
      <c r="L16" s="2" t="s">
        <v>5</v>
      </c>
      <c r="M16" s="5" t="s">
        <v>10</v>
      </c>
      <c r="N16" s="2" t="s">
        <v>5</v>
      </c>
      <c r="O16" s="336" t="s">
        <v>3</v>
      </c>
      <c r="P16" s="337"/>
      <c r="Q16" s="3" t="s">
        <v>11</v>
      </c>
      <c r="R16" s="4" t="s">
        <v>5</v>
      </c>
      <c r="S16" s="4" t="s">
        <v>12</v>
      </c>
      <c r="T16" s="4" t="s">
        <v>5</v>
      </c>
      <c r="U16" s="4" t="s">
        <v>13</v>
      </c>
      <c r="V16" s="4" t="s">
        <v>5</v>
      </c>
      <c r="W16" s="4" t="s">
        <v>14</v>
      </c>
      <c r="X16" s="4" t="s">
        <v>5</v>
      </c>
    </row>
    <row r="17" spans="1:33" s="13" customFormat="1" ht="48" customHeight="1" x14ac:dyDescent="0.35">
      <c r="A17" s="319" t="s">
        <v>15</v>
      </c>
      <c r="B17" s="321" t="s">
        <v>168</v>
      </c>
      <c r="C17" s="69" t="s">
        <v>169</v>
      </c>
      <c r="D17" s="68" t="s">
        <v>21</v>
      </c>
      <c r="E17" s="69" t="s">
        <v>170</v>
      </c>
      <c r="F17" s="68" t="s">
        <v>21</v>
      </c>
      <c r="G17" s="7"/>
      <c r="H17" s="8"/>
      <c r="I17" s="16" t="s">
        <v>171</v>
      </c>
      <c r="J17" s="16" t="s">
        <v>31</v>
      </c>
      <c r="K17" s="75"/>
      <c r="L17" s="8"/>
      <c r="M17" s="7"/>
      <c r="N17" s="8"/>
      <c r="O17" s="323" t="s">
        <v>15</v>
      </c>
      <c r="P17" s="325" t="s">
        <v>168</v>
      </c>
      <c r="Q17" s="8"/>
      <c r="R17" s="8"/>
      <c r="S17" s="11"/>
      <c r="T17" s="12"/>
      <c r="U17" s="11"/>
      <c r="V17" s="12"/>
      <c r="W17" s="162"/>
      <c r="X17" s="163"/>
    </row>
    <row r="18" spans="1:33" s="13" customFormat="1" ht="43.5" customHeight="1" x14ac:dyDescent="0.35">
      <c r="A18" s="320"/>
      <c r="B18" s="322"/>
      <c r="C18" s="7"/>
      <c r="D18" s="8"/>
      <c r="E18" s="7"/>
      <c r="F18" s="8"/>
      <c r="G18" s="19" t="s">
        <v>73</v>
      </c>
      <c r="H18" s="20" t="s">
        <v>155</v>
      </c>
      <c r="I18" s="19" t="s">
        <v>72</v>
      </c>
      <c r="J18" s="19" t="s">
        <v>18</v>
      </c>
      <c r="K18" s="19" t="s">
        <v>172</v>
      </c>
      <c r="L18" s="20" t="s">
        <v>31</v>
      </c>
      <c r="M18" s="7"/>
      <c r="N18" s="8"/>
      <c r="O18" s="324"/>
      <c r="P18" s="326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35">
      <c r="A19" s="319" t="s">
        <v>24</v>
      </c>
      <c r="B19" s="321" t="s">
        <v>173</v>
      </c>
      <c r="C19" s="136" t="s">
        <v>77</v>
      </c>
      <c r="D19" s="137" t="s">
        <v>18</v>
      </c>
      <c r="E19" s="69" t="s">
        <v>174</v>
      </c>
      <c r="F19" s="68" t="s">
        <v>18</v>
      </c>
      <c r="G19" s="7"/>
      <c r="H19" s="8"/>
      <c r="I19" s="69" t="s">
        <v>175</v>
      </c>
      <c r="J19" s="68" t="s">
        <v>21</v>
      </c>
      <c r="K19" s="7"/>
      <c r="L19" s="8"/>
      <c r="M19" s="7"/>
      <c r="N19" s="8"/>
      <c r="O19" s="323" t="s">
        <v>24</v>
      </c>
      <c r="P19" s="325" t="s">
        <v>173</v>
      </c>
      <c r="Q19" s="7"/>
      <c r="R19" s="8"/>
      <c r="S19" s="11"/>
      <c r="T19" s="12"/>
      <c r="U19" s="11"/>
      <c r="V19" s="12"/>
      <c r="W19" s="7"/>
      <c r="X19" s="105"/>
    </row>
    <row r="20" spans="1:33" s="13" customFormat="1" ht="40.5" customHeight="1" x14ac:dyDescent="0.35">
      <c r="A20" s="320"/>
      <c r="B20" s="322"/>
      <c r="C20" s="7"/>
      <c r="D20" s="8"/>
      <c r="E20" s="11"/>
      <c r="F20" s="12"/>
      <c r="G20" s="7"/>
      <c r="H20" s="8"/>
      <c r="I20" s="136" t="s">
        <v>85</v>
      </c>
      <c r="J20" s="137" t="s">
        <v>31</v>
      </c>
      <c r="K20" s="136" t="s">
        <v>101</v>
      </c>
      <c r="L20" s="137" t="s">
        <v>31</v>
      </c>
      <c r="N20" s="8"/>
      <c r="O20" s="324"/>
      <c r="P20" s="326"/>
      <c r="Q20" s="7"/>
      <c r="R20" s="8"/>
      <c r="S20" s="7"/>
      <c r="T20" s="8"/>
      <c r="U20" s="7"/>
      <c r="V20" s="8"/>
      <c r="W20" s="162"/>
      <c r="X20" s="163"/>
    </row>
    <row r="21" spans="1:33" s="13" customFormat="1" ht="40.5" customHeight="1" x14ac:dyDescent="0.35">
      <c r="A21" s="319" t="s">
        <v>34</v>
      </c>
      <c r="B21" s="321" t="s">
        <v>176</v>
      </c>
      <c r="C21" s="7"/>
      <c r="D21" s="8"/>
      <c r="E21" s="7"/>
      <c r="F21" s="8"/>
      <c r="G21" s="7"/>
      <c r="H21" s="8"/>
      <c r="I21" s="69" t="s">
        <v>177</v>
      </c>
      <c r="J21" s="68" t="s">
        <v>18</v>
      </c>
      <c r="K21" s="7"/>
      <c r="L21" s="8"/>
      <c r="M21" s="7"/>
      <c r="N21" s="8"/>
      <c r="O21" s="323" t="s">
        <v>34</v>
      </c>
      <c r="P21" s="325" t="s">
        <v>176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39.75" customHeight="1" x14ac:dyDescent="0.35">
      <c r="A22" s="320"/>
      <c r="B22" s="322"/>
      <c r="C22" s="7"/>
      <c r="D22" s="8"/>
      <c r="E22" s="7"/>
      <c r="F22" s="8"/>
      <c r="G22" s="73" t="s">
        <v>178</v>
      </c>
      <c r="H22" s="74" t="s">
        <v>31</v>
      </c>
      <c r="I22" s="136" t="s">
        <v>125</v>
      </c>
      <c r="J22" s="137" t="s">
        <v>21</v>
      </c>
      <c r="K22" s="16" t="s">
        <v>74</v>
      </c>
      <c r="L22" s="16" t="s">
        <v>21</v>
      </c>
      <c r="M22" s="7"/>
      <c r="N22" s="8"/>
      <c r="O22" s="324"/>
      <c r="P22" s="326"/>
      <c r="Q22" s="7"/>
      <c r="R22" s="8"/>
      <c r="S22" s="7"/>
      <c r="T22" s="8"/>
      <c r="U22" s="129"/>
      <c r="V22" s="12"/>
      <c r="W22" s="129"/>
      <c r="X22" s="12"/>
    </row>
    <row r="23" spans="1:33" s="13" customFormat="1" ht="45" customHeight="1" x14ac:dyDescent="0.35">
      <c r="A23" s="319" t="s">
        <v>45</v>
      </c>
      <c r="B23" s="321" t="s">
        <v>179</v>
      </c>
      <c r="C23" s="136" t="s">
        <v>88</v>
      </c>
      <c r="D23" s="137" t="s">
        <v>31</v>
      </c>
      <c r="E23" s="136" t="s">
        <v>89</v>
      </c>
      <c r="F23" s="137" t="s">
        <v>31</v>
      </c>
      <c r="G23" s="7"/>
      <c r="H23" s="8"/>
      <c r="I23" s="69" t="s">
        <v>180</v>
      </c>
      <c r="J23" s="68" t="s">
        <v>21</v>
      </c>
      <c r="K23" s="136" t="s">
        <v>91</v>
      </c>
      <c r="L23" s="137" t="s">
        <v>21</v>
      </c>
      <c r="M23" s="89"/>
      <c r="N23" s="8"/>
      <c r="O23" s="323" t="s">
        <v>45</v>
      </c>
      <c r="P23" s="325" t="s">
        <v>179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35">
      <c r="A24" s="320"/>
      <c r="B24" s="322"/>
      <c r="C24" s="19" t="s">
        <v>92</v>
      </c>
      <c r="D24" s="20" t="s">
        <v>155</v>
      </c>
      <c r="E24" s="7"/>
      <c r="F24" s="8"/>
      <c r="G24" s="7"/>
      <c r="H24" s="8"/>
      <c r="I24" s="7"/>
      <c r="J24" s="8"/>
      <c r="K24" s="7"/>
      <c r="L24" s="8"/>
      <c r="M24" s="7"/>
      <c r="N24" s="8"/>
      <c r="O24" s="324"/>
      <c r="P24" s="326"/>
      <c r="Q24" s="7"/>
      <c r="R24" s="8"/>
      <c r="S24" s="11"/>
      <c r="T24" s="12"/>
      <c r="U24" s="7"/>
      <c r="V24" s="8"/>
      <c r="W24" s="7"/>
      <c r="X24" s="8"/>
    </row>
    <row r="25" spans="1:33" s="13" customFormat="1" ht="44.25" customHeight="1" x14ac:dyDescent="0.35">
      <c r="A25" s="319" t="s">
        <v>56</v>
      </c>
      <c r="B25" s="321" t="s">
        <v>181</v>
      </c>
      <c r="C25" s="136" t="s">
        <v>95</v>
      </c>
      <c r="D25" s="137" t="s">
        <v>21</v>
      </c>
      <c r="E25" s="7"/>
      <c r="F25" s="8"/>
      <c r="G25" s="19" t="s">
        <v>97</v>
      </c>
      <c r="H25" s="20" t="s">
        <v>155</v>
      </c>
      <c r="I25" s="19" t="s">
        <v>80</v>
      </c>
      <c r="J25" s="20" t="s">
        <v>21</v>
      </c>
      <c r="K25" s="7"/>
      <c r="L25" s="8"/>
      <c r="M25" s="7" t="s">
        <v>51</v>
      </c>
      <c r="N25" s="8"/>
      <c r="O25" s="323" t="s">
        <v>56</v>
      </c>
      <c r="P25" s="325" t="s">
        <v>181</v>
      </c>
      <c r="Q25" s="138"/>
      <c r="R25" s="139"/>
      <c r="S25" s="139"/>
      <c r="T25" s="139"/>
      <c r="U25" s="150" t="s">
        <v>53</v>
      </c>
      <c r="V25" s="151" t="s">
        <v>23</v>
      </c>
      <c r="W25" s="150" t="s">
        <v>182</v>
      </c>
      <c r="X25" s="151" t="s">
        <v>23</v>
      </c>
    </row>
    <row r="26" spans="1:33" s="13" customFormat="1" ht="43.5" customHeight="1" x14ac:dyDescent="0.35">
      <c r="A26" s="320"/>
      <c r="B26" s="322"/>
      <c r="C26" s="69" t="s">
        <v>132</v>
      </c>
      <c r="D26" s="68" t="s">
        <v>18</v>
      </c>
      <c r="E26" s="19" t="s">
        <v>99</v>
      </c>
      <c r="F26" s="20" t="s">
        <v>18</v>
      </c>
      <c r="G26" s="136" t="s">
        <v>86</v>
      </c>
      <c r="H26" s="137" t="s">
        <v>31</v>
      </c>
      <c r="I26" s="136" t="s">
        <v>100</v>
      </c>
      <c r="J26" s="137" t="s">
        <v>31</v>
      </c>
      <c r="K26" s="7"/>
      <c r="L26" s="8"/>
      <c r="M26" s="7"/>
      <c r="N26" s="8"/>
      <c r="O26" s="324"/>
      <c r="P26" s="326"/>
      <c r="Q26" s="7"/>
      <c r="R26" s="8"/>
      <c r="S26" s="7"/>
      <c r="T26" s="8"/>
      <c r="U26" s="7"/>
      <c r="V26" s="12"/>
      <c r="W26" s="162"/>
      <c r="X26" s="163"/>
    </row>
    <row r="27" spans="1:33" s="13" customFormat="1" ht="40.5" customHeight="1" x14ac:dyDescent="0.35">
      <c r="A27" s="6" t="s">
        <v>64</v>
      </c>
      <c r="B27" s="132" t="s">
        <v>183</v>
      </c>
      <c r="C27" s="73" t="s">
        <v>103</v>
      </c>
      <c r="D27" s="74" t="s">
        <v>31</v>
      </c>
      <c r="E27" s="7"/>
      <c r="F27" s="8"/>
      <c r="H27" s="8"/>
      <c r="I27" s="7"/>
      <c r="J27" s="8"/>
      <c r="K27" s="11"/>
      <c r="L27" s="8"/>
      <c r="M27" s="11"/>
      <c r="N27" s="8"/>
      <c r="O27" s="9" t="s">
        <v>64</v>
      </c>
      <c r="P27" s="134" t="s">
        <v>183</v>
      </c>
      <c r="Q27" s="162"/>
      <c r="R27" s="163"/>
      <c r="S27" s="18"/>
      <c r="T27" s="12"/>
      <c r="U27" s="7"/>
      <c r="V27" s="12"/>
      <c r="W27" s="164"/>
      <c r="X27" s="163"/>
    </row>
    <row r="28" spans="1:33" s="13" customFormat="1" ht="40.5" customHeight="1" x14ac:dyDescent="0.35">
      <c r="A28" s="157" t="s">
        <v>66</v>
      </c>
      <c r="B28" s="132" t="s">
        <v>184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66</v>
      </c>
      <c r="P28" s="134" t="s">
        <v>184</v>
      </c>
      <c r="Q28" s="164"/>
      <c r="R28" s="163"/>
      <c r="S28" s="18"/>
      <c r="T28" s="12"/>
      <c r="U28" s="7"/>
      <c r="V28" s="12"/>
      <c r="W28" s="7"/>
      <c r="X28" s="8"/>
    </row>
    <row r="29" spans="1:33" ht="25" customHeight="1" x14ac:dyDescent="0.35">
      <c r="A29" s="336" t="s">
        <v>3</v>
      </c>
      <c r="B29" s="337"/>
      <c r="C29" s="4" t="s">
        <v>11</v>
      </c>
      <c r="D29" s="4" t="s">
        <v>5</v>
      </c>
      <c r="E29" s="4" t="s">
        <v>12</v>
      </c>
      <c r="F29" s="4" t="s">
        <v>5</v>
      </c>
      <c r="G29" s="4" t="s">
        <v>13</v>
      </c>
      <c r="H29" s="4" t="s">
        <v>5</v>
      </c>
      <c r="I29" s="4" t="s">
        <v>107</v>
      </c>
      <c r="J29" s="4" t="s">
        <v>5</v>
      </c>
      <c r="K29" s="5" t="s">
        <v>9</v>
      </c>
      <c r="L29" s="2" t="s">
        <v>5</v>
      </c>
      <c r="M29" s="5" t="s">
        <v>10</v>
      </c>
      <c r="N29" s="2" t="s">
        <v>5</v>
      </c>
      <c r="O29" s="336" t="s">
        <v>3</v>
      </c>
      <c r="P29" s="337"/>
      <c r="Q29" s="3" t="s">
        <v>11</v>
      </c>
      <c r="R29" s="4" t="s">
        <v>5</v>
      </c>
      <c r="S29" s="4" t="s">
        <v>12</v>
      </c>
      <c r="T29" s="4" t="s">
        <v>5</v>
      </c>
      <c r="U29" s="4" t="s">
        <v>13</v>
      </c>
      <c r="V29" s="4" t="s">
        <v>5</v>
      </c>
      <c r="W29" s="4" t="s">
        <v>14</v>
      </c>
      <c r="X29" s="4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35">
      <c r="A30" s="338" t="s">
        <v>15</v>
      </c>
      <c r="B30" s="321" t="s">
        <v>185</v>
      </c>
      <c r="C30" s="11"/>
      <c r="D30" s="12"/>
      <c r="E30" s="11"/>
      <c r="F30" s="12"/>
      <c r="G30" s="11"/>
      <c r="H30" s="12"/>
      <c r="I30" s="11"/>
      <c r="J30" s="12"/>
      <c r="K30" s="7"/>
      <c r="L30" s="8"/>
      <c r="M30" s="7"/>
      <c r="N30" s="8"/>
      <c r="O30" s="323" t="s">
        <v>15</v>
      </c>
      <c r="P30" s="325" t="s">
        <v>185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35">
      <c r="A31" s="339"/>
      <c r="B31" s="322"/>
      <c r="C31" s="7"/>
      <c r="D31" s="7"/>
      <c r="E31" s="7"/>
      <c r="F31" s="7"/>
      <c r="G31" s="11"/>
      <c r="H31" s="12"/>
      <c r="I31" s="11"/>
      <c r="J31" s="12"/>
      <c r="K31" s="7"/>
      <c r="L31" s="8"/>
      <c r="M31" s="7"/>
      <c r="N31" s="7"/>
      <c r="O31" s="324"/>
      <c r="P31" s="326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35">
      <c r="A32" s="338" t="s">
        <v>24</v>
      </c>
      <c r="B32" s="321" t="s">
        <v>186</v>
      </c>
      <c r="C32" s="19" t="s">
        <v>28</v>
      </c>
      <c r="D32" s="19" t="s">
        <v>155</v>
      </c>
      <c r="E32" s="19" t="s">
        <v>29</v>
      </c>
      <c r="F32" s="19" t="s">
        <v>21</v>
      </c>
      <c r="G32" s="16" t="s">
        <v>26</v>
      </c>
      <c r="H32" s="16" t="s">
        <v>18</v>
      </c>
      <c r="I32" s="136" t="s">
        <v>27</v>
      </c>
      <c r="J32" s="137" t="s">
        <v>18</v>
      </c>
      <c r="K32" s="75"/>
      <c r="L32" s="8"/>
      <c r="M32" s="7"/>
      <c r="N32" s="8"/>
      <c r="O32" s="323" t="s">
        <v>24</v>
      </c>
      <c r="P32" s="325" t="s">
        <v>186</v>
      </c>
      <c r="Q32" s="7"/>
      <c r="R32" s="8"/>
      <c r="S32" s="7"/>
      <c r="T32" s="8"/>
      <c r="U32" s="60"/>
      <c r="V32" s="123"/>
      <c r="W32" s="164"/>
      <c r="X32" s="163"/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35">
      <c r="A33" s="339"/>
      <c r="B33" s="322"/>
      <c r="C33" s="136" t="s">
        <v>112</v>
      </c>
      <c r="D33" s="137" t="s">
        <v>31</v>
      </c>
      <c r="E33" s="7"/>
      <c r="F33" s="7"/>
      <c r="G33" s="36" t="s">
        <v>187</v>
      </c>
      <c r="H33" s="32" t="s">
        <v>155</v>
      </c>
      <c r="I33" s="19" t="s">
        <v>30</v>
      </c>
      <c r="J33" s="19" t="s">
        <v>31</v>
      </c>
      <c r="K33" s="19" t="s">
        <v>44</v>
      </c>
      <c r="L33" s="19" t="s">
        <v>31</v>
      </c>
      <c r="M33" s="7"/>
      <c r="N33" s="8"/>
      <c r="O33" s="328"/>
      <c r="P33" s="326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35">
      <c r="A34" s="338" t="s">
        <v>34</v>
      </c>
      <c r="B34" s="321" t="s">
        <v>188</v>
      </c>
      <c r="C34" s="136" t="s">
        <v>37</v>
      </c>
      <c r="D34" s="137" t="s">
        <v>18</v>
      </c>
      <c r="E34" s="136" t="s">
        <v>77</v>
      </c>
      <c r="F34" s="137" t="s">
        <v>18</v>
      </c>
      <c r="G34" s="69" t="s">
        <v>189</v>
      </c>
      <c r="H34" s="68" t="s">
        <v>18</v>
      </c>
      <c r="I34" s="16" t="s">
        <v>38</v>
      </c>
      <c r="J34" s="16" t="s">
        <v>21</v>
      </c>
      <c r="K34" s="136" t="s">
        <v>40</v>
      </c>
      <c r="L34" s="137" t="s">
        <v>21</v>
      </c>
      <c r="M34" s="139"/>
      <c r="N34" s="139"/>
      <c r="O34" s="323" t="s">
        <v>34</v>
      </c>
      <c r="P34" s="325" t="s">
        <v>188</v>
      </c>
      <c r="Q34" s="61"/>
      <c r="R34" s="59"/>
      <c r="S34" s="7"/>
      <c r="T34" s="8"/>
      <c r="U34" s="7"/>
      <c r="V34" s="8"/>
      <c r="W34" s="150" t="s">
        <v>113</v>
      </c>
      <c r="X34" s="151" t="s">
        <v>23</v>
      </c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35">
      <c r="A35" s="347"/>
      <c r="B35" s="348"/>
      <c r="C35" s="36" t="s">
        <v>190</v>
      </c>
      <c r="D35" s="32" t="s">
        <v>155</v>
      </c>
      <c r="E35" s="19" t="s">
        <v>191</v>
      </c>
      <c r="F35" s="19" t="s">
        <v>31</v>
      </c>
      <c r="G35" s="19" t="s">
        <v>49</v>
      </c>
      <c r="H35" s="19" t="s">
        <v>155</v>
      </c>
      <c r="I35" s="7"/>
      <c r="J35" s="7"/>
      <c r="K35" s="19" t="s">
        <v>81</v>
      </c>
      <c r="L35" s="20" t="s">
        <v>31</v>
      </c>
      <c r="M35" s="75"/>
      <c r="N35" s="7"/>
      <c r="O35" s="328"/>
      <c r="P35" s="349"/>
      <c r="Q35" s="11"/>
      <c r="R35" s="103"/>
      <c r="S35" s="7"/>
      <c r="T35" s="8"/>
      <c r="U35" s="7"/>
      <c r="V35" s="8"/>
      <c r="W35" s="7"/>
      <c r="X35" s="8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36.75" customHeight="1" x14ac:dyDescent="0.35">
      <c r="A36" s="339"/>
      <c r="B36" s="322"/>
      <c r="C36" s="7"/>
      <c r="D36" s="8"/>
      <c r="E36" s="7"/>
      <c r="F36" s="8"/>
      <c r="G36" s="7"/>
      <c r="H36" s="8"/>
      <c r="I36" s="7"/>
      <c r="J36" s="7"/>
      <c r="K36" s="150" t="s">
        <v>159</v>
      </c>
      <c r="L36" s="151" t="s">
        <v>23</v>
      </c>
      <c r="M36" s="75"/>
      <c r="N36" s="7"/>
      <c r="O36" s="328"/>
      <c r="P36" s="326"/>
      <c r="Q36" s="11"/>
      <c r="R36" s="103"/>
      <c r="S36" s="7"/>
      <c r="T36" s="8"/>
      <c r="U36" s="7"/>
      <c r="V36" s="8"/>
      <c r="W36" s="7"/>
      <c r="X36" s="8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35">
      <c r="A37" s="319" t="s">
        <v>45</v>
      </c>
      <c r="B37" s="321" t="s">
        <v>192</v>
      </c>
      <c r="C37" s="69" t="s">
        <v>161</v>
      </c>
      <c r="D37" s="68" t="s">
        <v>18</v>
      </c>
      <c r="E37" s="69" t="s">
        <v>162</v>
      </c>
      <c r="F37" s="68" t="s">
        <v>18</v>
      </c>
      <c r="G37" s="7"/>
      <c r="H37" s="7"/>
      <c r="I37" s="136" t="s">
        <v>85</v>
      </c>
      <c r="J37" s="137" t="s">
        <v>31</v>
      </c>
      <c r="K37" s="136" t="s">
        <v>101</v>
      </c>
      <c r="L37" s="137" t="s">
        <v>31</v>
      </c>
      <c r="M37" s="7"/>
      <c r="N37" s="8"/>
      <c r="O37" s="323" t="s">
        <v>45</v>
      </c>
      <c r="P37" s="325" t="s">
        <v>192</v>
      </c>
      <c r="Q37" s="7"/>
      <c r="R37" s="8"/>
      <c r="S37" s="7"/>
      <c r="T37" s="8"/>
      <c r="U37" s="139"/>
      <c r="V37" s="139"/>
      <c r="W37" s="139"/>
      <c r="X37" s="12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62" customFormat="1" ht="40.5" customHeight="1" x14ac:dyDescent="0.35">
      <c r="A38" s="327"/>
      <c r="B38" s="322"/>
      <c r="C38" s="19" t="s">
        <v>20</v>
      </c>
      <c r="D38" s="19" t="s">
        <v>21</v>
      </c>
      <c r="E38" s="16" t="s">
        <v>193</v>
      </c>
      <c r="F38" s="16" t="s">
        <v>31</v>
      </c>
      <c r="G38" s="16" t="s">
        <v>73</v>
      </c>
      <c r="H38" s="16" t="s">
        <v>155</v>
      </c>
      <c r="I38" s="7"/>
      <c r="J38" s="8"/>
      <c r="K38" s="7"/>
      <c r="L38" s="7"/>
      <c r="M38" s="7"/>
      <c r="N38" s="8"/>
      <c r="O38" s="324"/>
      <c r="P38" s="326"/>
      <c r="Q38" s="11"/>
      <c r="R38" s="12"/>
      <c r="S38" s="7"/>
      <c r="T38" s="8"/>
      <c r="U38" s="150" t="s">
        <v>53</v>
      </c>
      <c r="V38" s="151" t="s">
        <v>23</v>
      </c>
      <c r="W38" s="150" t="s">
        <v>182</v>
      </c>
      <c r="X38" s="151" t="s">
        <v>23</v>
      </c>
      <c r="Y38" s="13"/>
      <c r="Z38" s="13"/>
      <c r="AA38" s="13"/>
      <c r="AB38" s="13"/>
      <c r="AC38" s="13"/>
      <c r="AD38" s="13"/>
      <c r="AE38" s="13"/>
      <c r="AF38" s="13"/>
      <c r="AG38" s="13"/>
    </row>
    <row r="39" spans="1:33" s="13" customFormat="1" ht="36.75" customHeight="1" x14ac:dyDescent="0.35">
      <c r="A39" s="319" t="s">
        <v>56</v>
      </c>
      <c r="B39" s="321" t="s">
        <v>194</v>
      </c>
      <c r="C39" s="19" t="s">
        <v>114</v>
      </c>
      <c r="D39" s="19" t="s">
        <v>18</v>
      </c>
      <c r="E39" s="19" t="s">
        <v>43</v>
      </c>
      <c r="F39" s="19" t="s">
        <v>31</v>
      </c>
      <c r="G39" s="16" t="s">
        <v>50</v>
      </c>
      <c r="H39" s="16" t="s">
        <v>18</v>
      </c>
      <c r="I39" s="19" t="s">
        <v>72</v>
      </c>
      <c r="J39" s="19" t="s">
        <v>18</v>
      </c>
      <c r="K39" s="7"/>
      <c r="L39" s="8"/>
      <c r="M39" s="93"/>
      <c r="N39" s="8"/>
      <c r="O39" s="323" t="s">
        <v>56</v>
      </c>
      <c r="P39" s="325" t="s">
        <v>194</v>
      </c>
      <c r="Q39" s="14"/>
      <c r="R39" s="8"/>
      <c r="S39" s="7"/>
      <c r="T39" s="8"/>
      <c r="U39" s="11"/>
      <c r="V39" s="12"/>
      <c r="W39" s="7"/>
      <c r="X39" s="8"/>
    </row>
    <row r="40" spans="1:33" s="13" customFormat="1" ht="41.25" customHeight="1" x14ac:dyDescent="0.35">
      <c r="A40" s="320"/>
      <c r="B40" s="322"/>
      <c r="C40" s="136" t="s">
        <v>61</v>
      </c>
      <c r="D40" s="137" t="s">
        <v>21</v>
      </c>
      <c r="E40" s="16" t="s">
        <v>95</v>
      </c>
      <c r="F40" s="16" t="s">
        <v>21</v>
      </c>
      <c r="G40" s="136" t="s">
        <v>63</v>
      </c>
      <c r="H40" s="137" t="s">
        <v>31</v>
      </c>
      <c r="I40" s="136" t="s">
        <v>54</v>
      </c>
      <c r="J40" s="137" t="s">
        <v>31</v>
      </c>
      <c r="K40" s="7"/>
      <c r="L40" s="8"/>
      <c r="M40" s="152"/>
      <c r="N40" s="147"/>
      <c r="O40" s="324"/>
      <c r="P40" s="326"/>
      <c r="Q40" s="7"/>
      <c r="R40" s="8"/>
      <c r="S40" s="7"/>
      <c r="T40" s="8"/>
      <c r="U40" s="7"/>
      <c r="V40" s="8"/>
      <c r="W40" s="162"/>
      <c r="X40" s="163"/>
    </row>
    <row r="41" spans="1:33" s="13" customFormat="1" ht="40.5" customHeight="1" x14ac:dyDescent="0.35">
      <c r="A41" s="157" t="s">
        <v>64</v>
      </c>
      <c r="B41" s="35" t="s">
        <v>195</v>
      </c>
      <c r="C41" s="7" t="s">
        <v>196</v>
      </c>
      <c r="D41" s="8"/>
      <c r="E41" s="7" t="s">
        <v>51</v>
      </c>
      <c r="F41" s="8"/>
      <c r="I41" s="7"/>
      <c r="J41" s="8"/>
      <c r="K41" s="8"/>
      <c r="L41" s="21"/>
      <c r="M41" s="8"/>
      <c r="N41" s="21"/>
      <c r="O41" s="158" t="s">
        <v>64</v>
      </c>
      <c r="P41" s="10" t="s">
        <v>195</v>
      </c>
      <c r="Q41" s="162"/>
      <c r="R41" s="163"/>
      <c r="S41" s="14"/>
      <c r="T41" s="8"/>
      <c r="U41" s="21"/>
      <c r="V41" s="8"/>
      <c r="W41" s="11"/>
      <c r="X41" s="8"/>
    </row>
    <row r="42" spans="1:33" s="13" customFormat="1" ht="40.5" hidden="1" customHeight="1" x14ac:dyDescent="0.35">
      <c r="A42" s="157" t="s">
        <v>66</v>
      </c>
      <c r="B42" s="35" t="s">
        <v>121</v>
      </c>
      <c r="C42" s="7"/>
      <c r="D42" s="8"/>
      <c r="E42" s="7"/>
      <c r="F42" s="8"/>
      <c r="G42" s="7"/>
      <c r="H42" s="8"/>
      <c r="I42" s="8"/>
      <c r="J42" s="8"/>
      <c r="K42" s="8"/>
      <c r="L42" s="21"/>
      <c r="M42" s="8"/>
      <c r="N42" s="21"/>
      <c r="O42" s="158" t="s">
        <v>66</v>
      </c>
      <c r="P42" s="10" t="s">
        <v>121</v>
      </c>
      <c r="Q42" s="164"/>
      <c r="R42" s="163"/>
      <c r="S42" s="14"/>
      <c r="T42" s="8"/>
      <c r="U42" s="21"/>
      <c r="V42" s="8"/>
      <c r="W42" s="11"/>
      <c r="X42" s="8"/>
    </row>
    <row r="43" spans="1:33" ht="25" customHeight="1" x14ac:dyDescent="0.35">
      <c r="A43" s="336" t="s">
        <v>3</v>
      </c>
      <c r="B43" s="337"/>
      <c r="C43" s="4" t="s">
        <v>11</v>
      </c>
      <c r="D43" s="4" t="s">
        <v>5</v>
      </c>
      <c r="E43" s="4" t="s">
        <v>12</v>
      </c>
      <c r="F43" s="4" t="s">
        <v>5</v>
      </c>
      <c r="G43" s="4" t="s">
        <v>13</v>
      </c>
      <c r="H43" s="4" t="s">
        <v>5</v>
      </c>
      <c r="I43" s="4" t="s">
        <v>14</v>
      </c>
      <c r="J43" s="4" t="s">
        <v>5</v>
      </c>
      <c r="K43" s="5" t="s">
        <v>9</v>
      </c>
      <c r="L43" s="2" t="s">
        <v>5</v>
      </c>
      <c r="M43" s="5" t="s">
        <v>10</v>
      </c>
      <c r="N43" s="2" t="s">
        <v>5</v>
      </c>
      <c r="O43" s="336" t="s">
        <v>3</v>
      </c>
      <c r="P43" s="337"/>
      <c r="Q43" s="3" t="s">
        <v>11</v>
      </c>
      <c r="R43" s="4" t="s">
        <v>5</v>
      </c>
      <c r="S43" s="4" t="s">
        <v>12</v>
      </c>
      <c r="T43" s="4" t="s">
        <v>5</v>
      </c>
      <c r="U43" s="4" t="s">
        <v>13</v>
      </c>
      <c r="V43" s="4" t="s">
        <v>5</v>
      </c>
      <c r="W43" s="4" t="s">
        <v>14</v>
      </c>
      <c r="X43" s="4" t="s">
        <v>5</v>
      </c>
    </row>
    <row r="44" spans="1:33" s="13" customFormat="1" ht="44.25" customHeight="1" x14ac:dyDescent="0.35">
      <c r="A44" s="319" t="s">
        <v>15</v>
      </c>
      <c r="B44" s="321" t="s">
        <v>197</v>
      </c>
      <c r="C44" s="11"/>
      <c r="D44" s="12"/>
      <c r="E44" s="11"/>
      <c r="F44" s="12"/>
      <c r="G44" s="11"/>
      <c r="H44" s="12"/>
      <c r="I44" s="11"/>
      <c r="J44" s="12"/>
      <c r="K44" s="7"/>
      <c r="L44" s="8"/>
      <c r="M44" s="8"/>
      <c r="N44" s="8"/>
      <c r="O44" s="323" t="s">
        <v>15</v>
      </c>
      <c r="P44" s="325" t="s">
        <v>197</v>
      </c>
      <c r="Q44" s="139"/>
      <c r="R44" s="139"/>
      <c r="S44" s="11"/>
      <c r="T44" s="12"/>
      <c r="U44" s="11"/>
      <c r="V44" s="12"/>
      <c r="W44" s="162"/>
      <c r="X44" s="163"/>
    </row>
    <row r="45" spans="1:33" s="13" customFormat="1" ht="40.5" customHeight="1" x14ac:dyDescent="0.35">
      <c r="A45" s="320"/>
      <c r="B45" s="322"/>
      <c r="C45" s="7" t="s">
        <v>196</v>
      </c>
      <c r="D45" s="8"/>
      <c r="E45" s="7" t="s">
        <v>196</v>
      </c>
      <c r="F45" s="8"/>
      <c r="G45" s="7" t="s">
        <v>196</v>
      </c>
      <c r="H45" s="7"/>
      <c r="I45" s="7" t="s">
        <v>196</v>
      </c>
      <c r="J45" s="8"/>
      <c r="K45" s="7" t="s">
        <v>196</v>
      </c>
      <c r="L45" s="8"/>
      <c r="M45" s="7"/>
      <c r="N45" s="8"/>
      <c r="O45" s="324"/>
      <c r="P45" s="326"/>
      <c r="Q45" s="7"/>
      <c r="R45" s="8"/>
      <c r="S45" s="7"/>
      <c r="T45" s="8"/>
      <c r="U45" s="7"/>
      <c r="V45" s="8"/>
      <c r="W45" s="7"/>
      <c r="X45" s="8"/>
    </row>
    <row r="46" spans="1:33" s="13" customFormat="1" ht="46.5" customHeight="1" x14ac:dyDescent="0.35">
      <c r="A46" s="319" t="s">
        <v>24</v>
      </c>
      <c r="B46" s="321" t="s">
        <v>198</v>
      </c>
      <c r="C46" s="7"/>
      <c r="D46" s="8"/>
      <c r="E46" s="11"/>
      <c r="F46" s="12"/>
      <c r="G46" s="7"/>
      <c r="H46" s="8"/>
      <c r="I46" s="11"/>
      <c r="J46" s="12"/>
      <c r="K46" s="7"/>
      <c r="L46" s="8"/>
      <c r="M46" s="7"/>
      <c r="N46" s="8"/>
      <c r="O46" s="323" t="s">
        <v>24</v>
      </c>
      <c r="P46" s="325" t="s">
        <v>198</v>
      </c>
      <c r="Q46" s="14"/>
      <c r="R46" s="8"/>
      <c r="S46" s="11"/>
      <c r="T46" s="12"/>
      <c r="U46" s="139"/>
      <c r="V46" s="139"/>
      <c r="W46" s="139"/>
      <c r="X46" s="139"/>
    </row>
    <row r="47" spans="1:33" s="13" customFormat="1" ht="46.5" customHeight="1" x14ac:dyDescent="0.35">
      <c r="A47" s="327"/>
      <c r="B47" s="322"/>
      <c r="C47" s="7" t="s">
        <v>196</v>
      </c>
      <c r="D47" s="8"/>
      <c r="E47" s="7" t="s">
        <v>196</v>
      </c>
      <c r="F47" s="8"/>
      <c r="G47" s="7" t="s">
        <v>196</v>
      </c>
      <c r="H47" s="12"/>
      <c r="I47" s="7" t="s">
        <v>196</v>
      </c>
      <c r="J47" s="8"/>
      <c r="K47" s="7" t="s">
        <v>196</v>
      </c>
      <c r="L47" s="8"/>
      <c r="M47" s="7"/>
      <c r="N47" s="7"/>
      <c r="O47" s="328"/>
      <c r="P47" s="326"/>
      <c r="Q47" s="7"/>
      <c r="R47" s="8"/>
      <c r="S47" s="7"/>
      <c r="T47" s="8"/>
      <c r="U47" s="7"/>
      <c r="V47" s="8"/>
      <c r="W47" s="162"/>
      <c r="X47" s="163"/>
    </row>
    <row r="48" spans="1:33" s="13" customFormat="1" ht="43.5" customHeight="1" x14ac:dyDescent="0.35">
      <c r="A48" s="319" t="s">
        <v>34</v>
      </c>
      <c r="B48" s="321" t="s">
        <v>199</v>
      </c>
      <c r="C48" s="7"/>
      <c r="D48" s="8"/>
      <c r="E48" s="7"/>
      <c r="F48" s="8"/>
      <c r="G48" s="7"/>
      <c r="H48" s="12"/>
      <c r="I48" s="7"/>
      <c r="J48" s="8"/>
      <c r="K48" s="7"/>
      <c r="L48" s="8"/>
      <c r="M48" s="7"/>
      <c r="N48" s="8"/>
      <c r="O48" s="323" t="s">
        <v>34</v>
      </c>
      <c r="P48" s="325" t="s">
        <v>199</v>
      </c>
      <c r="Q48" s="7" t="s">
        <v>196</v>
      </c>
      <c r="R48" s="8"/>
      <c r="S48" s="7" t="s">
        <v>196</v>
      </c>
      <c r="T48" s="8"/>
      <c r="U48" s="7" t="s">
        <v>196</v>
      </c>
      <c r="V48" s="103"/>
      <c r="W48" s="7" t="s">
        <v>196</v>
      </c>
      <c r="X48" s="149"/>
    </row>
    <row r="49" spans="1:24" s="13" customFormat="1" ht="43.5" customHeight="1" x14ac:dyDescent="0.35">
      <c r="A49" s="327"/>
      <c r="B49" s="322"/>
      <c r="C49" s="7" t="s">
        <v>196</v>
      </c>
      <c r="D49" s="8"/>
      <c r="E49" s="7" t="s">
        <v>196</v>
      </c>
      <c r="F49" s="8"/>
      <c r="G49" s="7" t="s">
        <v>196</v>
      </c>
      <c r="H49" s="12"/>
      <c r="I49" s="7" t="s">
        <v>196</v>
      </c>
      <c r="J49" s="8"/>
      <c r="K49" s="7" t="s">
        <v>196</v>
      </c>
      <c r="L49" s="8"/>
      <c r="M49" s="7"/>
      <c r="N49" s="8"/>
      <c r="O49" s="328"/>
      <c r="P49" s="326"/>
      <c r="Q49" s="7"/>
      <c r="R49" s="8"/>
      <c r="S49" s="7"/>
      <c r="T49" s="8"/>
      <c r="U49" s="129"/>
      <c r="V49" s="103"/>
      <c r="W49" s="11"/>
      <c r="X49" s="149"/>
    </row>
    <row r="50" spans="1:24" s="13" customFormat="1" ht="40.5" customHeight="1" x14ac:dyDescent="0.35">
      <c r="A50" s="319" t="s">
        <v>45</v>
      </c>
      <c r="B50" s="321" t="s">
        <v>200</v>
      </c>
      <c r="C50" s="7"/>
      <c r="D50" s="8"/>
      <c r="E50" s="7"/>
      <c r="F50" s="8"/>
      <c r="G50" s="7"/>
      <c r="H50" s="7"/>
      <c r="I50" s="11"/>
      <c r="J50" s="12"/>
      <c r="K50" s="7"/>
      <c r="L50" s="8"/>
      <c r="M50" s="7"/>
      <c r="O50" s="323" t="s">
        <v>45</v>
      </c>
      <c r="P50" s="325" t="s">
        <v>200</v>
      </c>
      <c r="Q50" s="76"/>
      <c r="R50" s="8"/>
      <c r="S50" s="11"/>
      <c r="T50" s="8"/>
      <c r="U50" s="7"/>
      <c r="V50" s="119"/>
      <c r="W50" s="7"/>
      <c r="X50" s="8"/>
    </row>
    <row r="51" spans="1:24" s="13" customFormat="1" ht="40.5" customHeight="1" x14ac:dyDescent="0.35">
      <c r="A51" s="320"/>
      <c r="B51" s="322"/>
      <c r="C51" s="7" t="s">
        <v>196</v>
      </c>
      <c r="D51" s="8"/>
      <c r="E51" s="7" t="s">
        <v>196</v>
      </c>
      <c r="F51" s="8"/>
      <c r="G51" s="7" t="s">
        <v>196</v>
      </c>
      <c r="H51" s="8"/>
      <c r="I51" s="7" t="s">
        <v>196</v>
      </c>
      <c r="J51" s="8"/>
      <c r="K51" s="7" t="s">
        <v>196</v>
      </c>
      <c r="L51" s="8"/>
      <c r="M51" s="89"/>
      <c r="N51" s="8"/>
      <c r="O51" s="324"/>
      <c r="P51" s="326"/>
      <c r="Q51" s="7"/>
      <c r="R51" s="8"/>
      <c r="S51" s="7"/>
      <c r="T51" s="8"/>
      <c r="U51" s="7"/>
      <c r="V51" s="8"/>
      <c r="W51" s="7"/>
      <c r="X51" s="8"/>
    </row>
    <row r="52" spans="1:24" s="13" customFormat="1" ht="40.5" customHeight="1" x14ac:dyDescent="0.35">
      <c r="A52" s="319" t="s">
        <v>56</v>
      </c>
      <c r="B52" s="321" t="s">
        <v>201</v>
      </c>
      <c r="C52" s="7"/>
      <c r="D52" s="8"/>
      <c r="E52" s="7"/>
      <c r="F52" s="8"/>
      <c r="G52" s="7"/>
      <c r="H52" s="8"/>
      <c r="I52" s="7"/>
      <c r="J52" s="8"/>
      <c r="K52" s="7"/>
      <c r="L52" s="8"/>
      <c r="M52" s="7"/>
      <c r="N52" s="7"/>
      <c r="O52" s="323" t="s">
        <v>56</v>
      </c>
      <c r="P52" s="325" t="s">
        <v>201</v>
      </c>
      <c r="Q52" s="7"/>
      <c r="R52" s="8"/>
      <c r="S52" s="139"/>
      <c r="T52" s="139"/>
      <c r="U52" s="7"/>
      <c r="V52" s="119"/>
      <c r="W52" s="164"/>
      <c r="X52" s="163"/>
    </row>
    <row r="53" spans="1:24" s="13" customFormat="1" ht="45" customHeight="1" x14ac:dyDescent="0.35">
      <c r="A53" s="320"/>
      <c r="B53" s="322"/>
      <c r="C53" s="7" t="s">
        <v>196</v>
      </c>
      <c r="D53" s="8"/>
      <c r="E53" s="7" t="s">
        <v>196</v>
      </c>
      <c r="F53" s="12"/>
      <c r="G53" s="7" t="s">
        <v>196</v>
      </c>
      <c r="H53" s="8"/>
      <c r="I53" s="7" t="s">
        <v>196</v>
      </c>
      <c r="J53" s="7"/>
      <c r="K53" s="7" t="s">
        <v>196</v>
      </c>
      <c r="L53" s="8"/>
      <c r="M53" s="7"/>
      <c r="N53" s="8"/>
      <c r="O53" s="324"/>
      <c r="P53" s="326"/>
      <c r="Q53" s="11"/>
      <c r="R53" s="12"/>
      <c r="S53" s="11"/>
      <c r="T53" s="12"/>
      <c r="U53" s="7"/>
      <c r="V53" s="119"/>
      <c r="W53" s="7"/>
      <c r="X53" s="8"/>
    </row>
    <row r="54" spans="1:24" s="13" customFormat="1" ht="42.75" customHeight="1" x14ac:dyDescent="0.35">
      <c r="A54" s="157" t="s">
        <v>64</v>
      </c>
      <c r="B54" s="98" t="s">
        <v>202</v>
      </c>
      <c r="C54" s="7"/>
      <c r="D54" s="8"/>
      <c r="E54" s="11"/>
      <c r="F54" s="12"/>
      <c r="G54" s="77"/>
      <c r="H54" s="8"/>
      <c r="I54" s="7"/>
      <c r="J54" s="8"/>
      <c r="K54" s="7"/>
      <c r="L54" s="8"/>
      <c r="M54" s="11"/>
      <c r="N54" s="8"/>
      <c r="O54" s="158" t="s">
        <v>64</v>
      </c>
      <c r="P54" s="97" t="s">
        <v>202</v>
      </c>
      <c r="Q54" s="164"/>
      <c r="R54" s="163"/>
      <c r="S54" s="11"/>
      <c r="T54" s="8"/>
      <c r="U54" s="106"/>
      <c r="V54" s="148"/>
      <c r="W54" s="164"/>
      <c r="X54" s="163"/>
    </row>
    <row r="55" spans="1:24" s="13" customFormat="1" ht="42.75" customHeight="1" x14ac:dyDescent="0.35">
      <c r="A55" s="157" t="s">
        <v>66</v>
      </c>
      <c r="B55" s="98" t="s">
        <v>203</v>
      </c>
      <c r="C55" s="7"/>
      <c r="D55" s="8"/>
      <c r="E55" s="7"/>
      <c r="F55" s="8"/>
      <c r="G55" s="77"/>
      <c r="H55" s="8"/>
      <c r="I55" s="7"/>
      <c r="J55" s="8"/>
      <c r="K55" s="7"/>
      <c r="L55" s="8"/>
      <c r="M55" s="11"/>
      <c r="N55" s="8"/>
      <c r="O55" s="158" t="s">
        <v>66</v>
      </c>
      <c r="P55" s="97" t="s">
        <v>203</v>
      </c>
      <c r="Q55" s="164"/>
      <c r="R55" s="163"/>
      <c r="S55" s="11"/>
      <c r="T55" s="8"/>
      <c r="U55" s="106"/>
      <c r="V55" s="148"/>
      <c r="W55" s="164"/>
      <c r="X55" s="167"/>
    </row>
    <row r="56" spans="1:24" ht="29.25" customHeight="1" x14ac:dyDescent="0.35">
      <c r="E56" t="s">
        <v>51</v>
      </c>
      <c r="I56" s="24" t="s">
        <v>135</v>
      </c>
      <c r="J56" s="25"/>
      <c r="K56" s="26">
        <f>2*(COUNTIF($C$4:$J$15,"TRANG")+COUNTIF($Q$4:$X$15,"TRANG")-COUNTIF(G15:J15,"TRANG"))</f>
        <v>16</v>
      </c>
      <c r="L56" s="26">
        <f>2*(COUNTIF($M$4:$N$15,"TRANG")+COUNTIF(K4:L15,"TRANG"))</f>
        <v>2</v>
      </c>
      <c r="M56" s="26">
        <f>2*(COUNTIF($C$4:$J$15,"TRANG")+COUNTIF($Q$4:$X$15,"TRANG")-COUNTIF(I15:L15,"TRANG"))</f>
        <v>16</v>
      </c>
      <c r="N56" s="26">
        <f>2*(COUNTIF($M$4:$N$15,"TRANG")+COUNTIF(K4:L15,"TRANG"))</f>
        <v>2</v>
      </c>
      <c r="O56" s="340">
        <f>SUM(M56:N56)</f>
        <v>18</v>
      </c>
      <c r="P56" s="340"/>
      <c r="Q56" s="72" t="s">
        <v>135</v>
      </c>
      <c r="R56" s="26">
        <f t="shared" ref="R56:S60" si="0">M56+M62+M68+M75</f>
        <v>48</v>
      </c>
      <c r="S56" s="26">
        <f t="shared" si="0"/>
        <v>12</v>
      </c>
      <c r="T56" s="26">
        <f>SUM(R56:S56)</f>
        <v>60</v>
      </c>
    </row>
    <row r="57" spans="1:24" ht="29.25" customHeight="1" x14ac:dyDescent="0.35">
      <c r="I57" s="27" t="s">
        <v>136</v>
      </c>
      <c r="J57" s="28"/>
      <c r="K57" s="29">
        <f>2*(COUNTIF($C$4:$J$15,"UYÊN")+COUNTIF($Q$4:$X$15,"UYÊN")-COUNTIF(G15:J15,"UYÊN"))</f>
        <v>10</v>
      </c>
      <c r="L57" s="29">
        <f>2*(COUNTIF($M$4:$N$15,"UYÊN")+COUNTIF(K4:L15,"UYÊN"))</f>
        <v>0</v>
      </c>
      <c r="M57" s="29">
        <f>2*(COUNTIF($C$4:$J$15,"UYÊN")+COUNTIF($Q$4:$X$15,"UYÊN")-COUNTIF(I15:L15,"UYÊN"))</f>
        <v>10</v>
      </c>
      <c r="N57" s="29">
        <f>2*(COUNTIF($M$4:$N$15,"UYÊN")+COUNTIF(K4:L15,"UYÊN"))</f>
        <v>0</v>
      </c>
      <c r="O57" s="341">
        <f>SUM(M57:N57)</f>
        <v>10</v>
      </c>
      <c r="P57" s="341"/>
      <c r="Q57" s="47" t="s">
        <v>136</v>
      </c>
      <c r="R57" s="29">
        <f t="shared" si="0"/>
        <v>26</v>
      </c>
      <c r="S57" s="29">
        <f t="shared" si="0"/>
        <v>0</v>
      </c>
      <c r="T57" s="29">
        <f>SUM(R57:S57)</f>
        <v>26</v>
      </c>
    </row>
    <row r="58" spans="1:24" ht="29.25" customHeight="1" x14ac:dyDescent="0.35">
      <c r="I58" s="37" t="s">
        <v>137</v>
      </c>
      <c r="J58" s="38"/>
      <c r="K58" s="20">
        <f>2*(COUNTIF($C$4:$J$15,"NHU")+COUNTIF($Q$4:$X$15,"NHU")-COUNTIF(G15:J15,"NHU"))</f>
        <v>2</v>
      </c>
      <c r="L58" s="20">
        <f>2*(COUNTIF($M$4:$N$15,"NHU")+COUNTIF(K4:L15,"NHU"))</f>
        <v>2</v>
      </c>
      <c r="M58" s="20">
        <f>2*(COUNTIF($C$4:$J$15,"NHU")+COUNTIF($Q$4:$X$15,"NHU")-COUNTIF(I15:L15,"NHU"))</f>
        <v>2</v>
      </c>
      <c r="N58" s="20">
        <f>2*(COUNTIF($M$4:$N$15,"NHU")+COUNTIF(K4:L15,"NHU"))</f>
        <v>2</v>
      </c>
      <c r="O58" s="342">
        <f>SUM(M58:N58)</f>
        <v>4</v>
      </c>
      <c r="P58" s="342"/>
      <c r="Q58" s="48" t="s">
        <v>137</v>
      </c>
      <c r="R58" s="20">
        <f t="shared" si="0"/>
        <v>12</v>
      </c>
      <c r="S58" s="20">
        <f t="shared" si="0"/>
        <v>4</v>
      </c>
      <c r="T58" s="20">
        <f>SUM(R58:S58)</f>
        <v>16</v>
      </c>
    </row>
    <row r="59" spans="1:24" ht="29.25" customHeight="1" x14ac:dyDescent="0.35">
      <c r="G59" t="s">
        <v>51</v>
      </c>
      <c r="I59" s="30" t="s">
        <v>138</v>
      </c>
      <c r="J59" s="31"/>
      <c r="K59" s="15">
        <f>2*(COUNTIF($C$4:$J$15,"NGUYÊN")+COUNTIF($Q$4:$X$15,"NGUYÊN")-COUNTIF(G15:J15,"NGUYÊN"))</f>
        <v>14</v>
      </c>
      <c r="L59" s="15">
        <f>2*(COUNTIF($M$4:$N$15,"NGUYÊN")+COUNTIF(K3:L13,"NGUYÊN"))</f>
        <v>0</v>
      </c>
      <c r="M59" s="15">
        <f>2*(COUNTIF($C$4:$J$15,"NGUYÊN")+COUNTIF($Q$4:$X$15,"NGUYÊN")-COUNTIF(I15:L15,"NGUYÊN"))</f>
        <v>14</v>
      </c>
      <c r="N59" s="15">
        <f>2*(COUNTIF($M$4:$N$15,"NGUYÊN")+COUNTIF(K3:L13,"NGUYÊN"))</f>
        <v>0</v>
      </c>
      <c r="O59" s="343">
        <f>SUM(M59:N59)</f>
        <v>14</v>
      </c>
      <c r="P59" s="343"/>
      <c r="Q59" s="49" t="s">
        <v>138</v>
      </c>
      <c r="R59" s="15">
        <f t="shared" si="0"/>
        <v>46</v>
      </c>
      <c r="S59" s="15">
        <f t="shared" si="0"/>
        <v>0</v>
      </c>
      <c r="T59" s="15">
        <f>SUM(R59:S59)</f>
        <v>46</v>
      </c>
    </row>
    <row r="60" spans="1:24" ht="29.25" customHeight="1" x14ac:dyDescent="0.35">
      <c r="I60" s="39" t="s">
        <v>139</v>
      </c>
      <c r="J60" s="40"/>
      <c r="K60" s="41">
        <f>2*(COUNTIF($C$4:$J$15,"DÂN")+COUNTIF($Q$4:$X$15,"DÂN")-COUNTIF(G16:J16,"DÂN"))</f>
        <v>14</v>
      </c>
      <c r="L60" s="41">
        <f>2*(COUNTIF($M$4:$N$15,"DÂN")+COUNTIF(K4:L15,"DÂN"))</f>
        <v>2</v>
      </c>
      <c r="M60" s="41">
        <f>2*(COUNTIF($C$4:$J$15,"DÂN")+COUNTIF($Q$4:$X$15,"DÂN")-COUNTIF(I16:L16,"DÂN"))</f>
        <v>14</v>
      </c>
      <c r="N60" s="41">
        <f>2*(COUNTIF($M$4:$N$15,"DÂN")+COUNTIF(K4:L15,"DÂN"))</f>
        <v>2</v>
      </c>
      <c r="O60" s="344">
        <f>SUM(M60:N60)</f>
        <v>16</v>
      </c>
      <c r="P60" s="344"/>
      <c r="Q60" s="41" t="s">
        <v>139</v>
      </c>
      <c r="R60" s="41">
        <f t="shared" si="0"/>
        <v>38</v>
      </c>
      <c r="S60" s="41">
        <f t="shared" si="0"/>
        <v>8</v>
      </c>
      <c r="T60" s="41">
        <f>SUM(R60:S60)</f>
        <v>46</v>
      </c>
    </row>
    <row r="61" spans="1:24" ht="29.25" customHeight="1" x14ac:dyDescent="0.35">
      <c r="I61" s="22" t="s">
        <v>140</v>
      </c>
      <c r="J61" s="33"/>
      <c r="K61" s="23" t="s">
        <v>3</v>
      </c>
      <c r="L61" s="23" t="s">
        <v>141</v>
      </c>
      <c r="M61" s="23" t="s">
        <v>3</v>
      </c>
      <c r="N61" s="23" t="s">
        <v>141</v>
      </c>
      <c r="O61" s="345" t="s">
        <v>142</v>
      </c>
      <c r="P61" s="345"/>
      <c r="T61" s="94"/>
      <c r="U61" t="s">
        <v>143</v>
      </c>
    </row>
    <row r="62" spans="1:24" ht="29.25" customHeight="1" x14ac:dyDescent="0.35">
      <c r="I62" s="24" t="s">
        <v>135</v>
      </c>
      <c r="J62" s="25"/>
      <c r="K62" s="26">
        <f>2*(COUNTIF($C$17:$J$28,"TRANG")+COUNTIF($Q$17:$X$28,"TRANG")-COUNTIF(G28:J28,"TRANG"))</f>
        <v>16</v>
      </c>
      <c r="L62" s="26">
        <f>2*(COUNTIF($M$17:$N$28,"TRANG")+COUNTIF(K17:L28,"TRANG"))</f>
        <v>4</v>
      </c>
      <c r="M62" s="26">
        <f>2*(COUNTIF($C$17:$J$28,"TRANG")+COUNTIF($Q$17:$X$28,"TRANG")-COUNTIF(I28:L28,"TRANG"))</f>
        <v>16</v>
      </c>
      <c r="N62" s="26">
        <f>2*(COUNTIF($M$17:$N$28,"TRANG")+COUNTIF(K17:L28,"TRANG"))</f>
        <v>4</v>
      </c>
      <c r="O62" s="340">
        <f>SUM(M62:N62)</f>
        <v>20</v>
      </c>
      <c r="P62" s="340"/>
      <c r="T62" s="94"/>
    </row>
    <row r="63" spans="1:24" ht="29.25" customHeight="1" x14ac:dyDescent="0.35">
      <c r="I63" s="27" t="s">
        <v>136</v>
      </c>
      <c r="J63" s="28"/>
      <c r="K63" s="47">
        <f>2*(COUNTIF($C$17:$J$28,"UYÊN")+COUNTIF($Q$17:$X$28,"UYÊN")-COUNTIF(G29:J29,"UYÊN"))</f>
        <v>6</v>
      </c>
      <c r="L63" s="29">
        <f>2*(COUNTIF($M$17:$N$28,"UYÊN")+COUNTIF(K17:L28,"UYÊN"))</f>
        <v>0</v>
      </c>
      <c r="M63" s="47">
        <f>2*(COUNTIF($C$17:$J$28,"UYÊN")+COUNTIF($Q$17:$X$28,"UYÊN")-COUNTIF(I29:L29,"UYÊN"))</f>
        <v>6</v>
      </c>
      <c r="N63" s="29">
        <f>2*(COUNTIF($M$17:$N$28,"UYÊN")+COUNTIF(K17:L28,"UYÊN"))</f>
        <v>0</v>
      </c>
      <c r="O63" s="341">
        <f>SUM(M63:N63)</f>
        <v>6</v>
      </c>
      <c r="P63" s="341"/>
      <c r="T63" s="94"/>
    </row>
    <row r="64" spans="1:24" ht="29.25" customHeight="1" x14ac:dyDescent="0.6">
      <c r="H64" s="34"/>
      <c r="I64" s="37" t="s">
        <v>137</v>
      </c>
      <c r="J64" s="38"/>
      <c r="K64" s="48">
        <f>2*(COUNTIF($C$17:$J$28,"NHU")+COUNTIF($Q$17:$X$28,"NHU")-COUNTIF(G29:J31,"NHU"))</f>
        <v>4</v>
      </c>
      <c r="L64" s="20">
        <f>2*(COUNTIF($M$17:$N$28,"TUẤN")+COUNTIF(K17:L28,"TUẤN"))</f>
        <v>0</v>
      </c>
      <c r="M64" s="48">
        <f>2*(COUNTIF($C$17:$J$28,"NHU")+COUNTIF($Q$17:$X$28,"NHU")-COUNTIF(I29:L31,"NHU"))</f>
        <v>4</v>
      </c>
      <c r="N64" s="20">
        <f>2*(COUNTIF($M$17:$N$28,"NHU")+COUNTIF(K17:L28,"NHU"))</f>
        <v>0</v>
      </c>
      <c r="O64" s="342">
        <f>SUM(M64:N64)</f>
        <v>4</v>
      </c>
      <c r="P64" s="342"/>
      <c r="T64" s="94"/>
    </row>
    <row r="65" spans="1:20" ht="29.25" customHeight="1" x14ac:dyDescent="0.6">
      <c r="H65" s="34"/>
      <c r="I65" s="30" t="s">
        <v>138</v>
      </c>
      <c r="J65" s="31"/>
      <c r="K65" s="49">
        <f>2*(COUNTIF($C$17:$J$28,"NGUYÊN")+COUNTIF($Q$17:$X$28,"NGUYÊN")-COUNTIF(G31:J32,"NGUYÊN"))</f>
        <v>8</v>
      </c>
      <c r="L65" s="15">
        <f>2*(COUNTIF($M$17:$N$28,"NGUYÊN")+COUNTIF(K16:L26,"NGUYÊN"))</f>
        <v>0</v>
      </c>
      <c r="M65" s="15">
        <f>2*(COUNTIF($C$4:$J$15,"NGUYÊN")+COUNTIF($Q$4:$X$15,"NGUYÊN")-COUNTIF(H21:J21,"NGUYÊN"))</f>
        <v>12</v>
      </c>
      <c r="N65" s="15">
        <f>2*(COUNTIF($M$17:$N$28,"NGUYÊN")+COUNTIF(K16:L26,"NGUYÊN"))</f>
        <v>0</v>
      </c>
      <c r="O65" s="343">
        <f>SUM(M65:N65)</f>
        <v>12</v>
      </c>
      <c r="P65" s="343"/>
      <c r="T65" s="94"/>
    </row>
    <row r="66" spans="1:20" ht="29.25" customHeight="1" x14ac:dyDescent="0.6">
      <c r="H66" s="34"/>
      <c r="I66" s="39" t="s">
        <v>139</v>
      </c>
      <c r="J66" s="40"/>
      <c r="K66" s="71">
        <f>2*(COUNTIF($C$17:$J$28,"DÂN")+COUNTIF($Q$17:$X$28,"DÂN")-COUNTIF(G32:J33,"DÂN"))</f>
        <v>14</v>
      </c>
      <c r="L66" s="41">
        <f>2*(COUNTIF($M$17:$N$28,"DÂN")+COUNTIF(K17:L28,"DÂN"))</f>
        <v>4</v>
      </c>
      <c r="M66" s="71">
        <f>2*(COUNTIF($C$17:$J$28,"DÂN")+COUNTIF($Q$17:$X$28,"DÂN")-COUNTIF(I32:L33,"DÂN"))</f>
        <v>14</v>
      </c>
      <c r="N66" s="41">
        <f>2*(COUNTIF($M$17:$N$28,"DÂN")+COUNTIF(K17:L28,"DÂN"))</f>
        <v>4</v>
      </c>
      <c r="O66" s="344">
        <f>SUM(M66:N66)</f>
        <v>18</v>
      </c>
      <c r="P66" s="344"/>
      <c r="T66" s="94"/>
    </row>
    <row r="67" spans="1:20" ht="29.25" customHeight="1" x14ac:dyDescent="0.35">
      <c r="I67" s="22" t="s">
        <v>144</v>
      </c>
      <c r="J67" s="33"/>
      <c r="K67" s="23" t="s">
        <v>3</v>
      </c>
      <c r="L67" s="23" t="s">
        <v>141</v>
      </c>
      <c r="M67" s="23" t="s">
        <v>3</v>
      </c>
      <c r="N67" s="23" t="s">
        <v>141</v>
      </c>
      <c r="O67" s="345" t="s">
        <v>142</v>
      </c>
      <c r="P67" s="345"/>
      <c r="T67" s="94"/>
    </row>
    <row r="68" spans="1:20" ht="29.25" customHeight="1" x14ac:dyDescent="0.35">
      <c r="G68" s="346"/>
      <c r="I68" s="24" t="s">
        <v>135</v>
      </c>
      <c r="J68" s="25"/>
      <c r="K68" s="26">
        <f>2*(COUNTIF($C$30:$J$42,"TRANG")+COUNTIF($Q$30:$X$42,"TRANG")-COUNTIF($G$42:$J$42,"TRANG"))</f>
        <v>16</v>
      </c>
      <c r="L68" s="26">
        <f>2*(COUNTIF($M$30:$N$42,"TRANG")+COUNTIF(K31:L42,"TRANG"))</f>
        <v>6</v>
      </c>
      <c r="M68" s="26">
        <f>2*(COUNTIF($C$30:$J$42,"TRANG")+COUNTIF($Q$30:$X$42,"TRANG")-COUNTIF($G$42:$J$42,"TRANG"))</f>
        <v>16</v>
      </c>
      <c r="N68" s="26">
        <f>2*(COUNTIF($M$30:$N$42,"TRANG")+COUNTIF(K31:L42,"TRANG"))</f>
        <v>6</v>
      </c>
      <c r="O68" s="340">
        <f>SUM(M68:N68)</f>
        <v>22</v>
      </c>
      <c r="P68" s="340"/>
      <c r="T68" s="94"/>
    </row>
    <row r="69" spans="1:20" ht="29.25" customHeight="1" x14ac:dyDescent="0.35">
      <c r="G69" s="346"/>
      <c r="I69" s="27" t="s">
        <v>136</v>
      </c>
      <c r="J69" s="28"/>
      <c r="K69" s="29">
        <f>2*(COUNTIF($C$30:$J$42,"UYÊN")+COUNTIF($Q$30:$X$42,"UYÊN")-COUNTIF($G$42:$J$42,"UYÊN"))</f>
        <v>10</v>
      </c>
      <c r="L69" s="29">
        <f>2*(COUNTIF($M$30:$N$42,"UYÊN")+COUNTIF(K31:L42,"UYÊN"))</f>
        <v>0</v>
      </c>
      <c r="M69" s="29">
        <f>2*(COUNTIF($C$30:$J$42,"UYÊN")+COUNTIF($Q$30:$X$42,"UYÊN")-COUNTIF($G$42:$J$42,"UYÊN"))</f>
        <v>10</v>
      </c>
      <c r="N69" s="29">
        <f>2*(COUNTIF($M$30:$N$42,"UYÊN")+COUNTIF(K31:L42,"UYÊN"))</f>
        <v>0</v>
      </c>
      <c r="O69" s="341">
        <f>SUM(M69:N69)</f>
        <v>10</v>
      </c>
      <c r="P69" s="341"/>
      <c r="T69" s="94"/>
    </row>
    <row r="70" spans="1:20" ht="29.25" customHeight="1" x14ac:dyDescent="0.35">
      <c r="G70" s="346"/>
      <c r="I70" s="37" t="s">
        <v>137</v>
      </c>
      <c r="J70" s="38"/>
      <c r="K70" s="20">
        <f>2*(COUNTIF($C$30:$J$42,"NHU")+COUNTIF($Q$30:$X$42,"NHU")-COUNTIF($G$42:$J$42,"NHU"))</f>
        <v>6</v>
      </c>
      <c r="L70" s="20">
        <f>2*(COUNTIF($M$30:$N$42,"TUẤN")+COUNTIF(K31:L42,"TUẤN"))</f>
        <v>0</v>
      </c>
      <c r="M70" s="20">
        <f>2*(COUNTIF($C$30:$J$42,"NHU")+COUNTIF($Q$30:$X$42,"NHU")-COUNTIF($G$42:$J$42,"NHU"))</f>
        <v>6</v>
      </c>
      <c r="N70" s="20">
        <f>2*(COUNTIF($M$30:$N$42,"NHU")+COUNTIF(K31:L42,"NHU"))</f>
        <v>2</v>
      </c>
      <c r="O70" s="342">
        <f>SUM(M70:N70)</f>
        <v>8</v>
      </c>
      <c r="P70" s="342"/>
      <c r="T70" s="94"/>
    </row>
    <row r="71" spans="1:20" ht="29.25" customHeight="1" x14ac:dyDescent="0.35">
      <c r="G71" s="346"/>
      <c r="I71" s="30" t="s">
        <v>138</v>
      </c>
      <c r="J71" s="31"/>
      <c r="K71" s="15">
        <f>2*(COUNTIF($C$30:$J$42,"NGUYÊN")+COUNTIF($Q$30:$X$42,"NGUYÊN")-COUNTIF($G$42:$J$42,"NGUYÊN"))</f>
        <v>20</v>
      </c>
      <c r="L71" s="15">
        <f>2*(COUNTIF($M$30:$N$42,"NGUYÊN")+COUNTIF(K29:L40,"NGUYÊN"))</f>
        <v>0</v>
      </c>
      <c r="M71" s="15">
        <f>2*(COUNTIF($C$30:$J$42,"NGUYÊN")+COUNTIF($Q$30:$X$42,"NGUYÊN")-COUNTIF($G$42:$J$42,"NGUYÊN"))</f>
        <v>20</v>
      </c>
      <c r="N71" s="15">
        <f>2*(COUNTIF($M$30:$N$42,"NGUYÊN")+COUNTIF(K29:L40,"NGUYÊN"))</f>
        <v>0</v>
      </c>
      <c r="O71" s="343">
        <f>SUM(M71:N71)</f>
        <v>20</v>
      </c>
      <c r="P71" s="343"/>
      <c r="T71" s="94"/>
    </row>
    <row r="72" spans="1:20" ht="29.25" customHeight="1" x14ac:dyDescent="0.35">
      <c r="G72" s="346"/>
      <c r="I72" s="39" t="s">
        <v>139</v>
      </c>
      <c r="J72" s="40"/>
      <c r="K72" s="41">
        <f>2*(COUNTIF($C$30:$J$42,"DÂN")+COUNTIF($Q$30:$X$42,"DÂN")-COUNTIF($G$42:$J$42,"DÂN"))</f>
        <v>10</v>
      </c>
      <c r="L72" s="41">
        <f>2*(COUNTIF($M$30:$N$42,"DÂN")+COUNTIF(K31:L42,"DÂN"))</f>
        <v>2</v>
      </c>
      <c r="M72" s="41">
        <f>2*(COUNTIF($C$30:$J$42,"DÂN")+COUNTIF($Q$30:$X$42,"DÂN")-COUNTIF($G$42:$J$42,"DÂN"))</f>
        <v>10</v>
      </c>
      <c r="N72" s="41">
        <f>2*(COUNTIF($M$30:$N$42,"DÂN")+COUNTIF(K31:L42,"DÂN"))</f>
        <v>2</v>
      </c>
      <c r="O72" s="344">
        <f>SUM(M72:N72)</f>
        <v>12</v>
      </c>
      <c r="P72" s="344"/>
      <c r="T72" s="94"/>
    </row>
    <row r="73" spans="1:20" ht="29.25" customHeight="1" x14ac:dyDescent="0.35">
      <c r="G73" s="86"/>
      <c r="I73" s="22" t="s">
        <v>145</v>
      </c>
      <c r="J73" s="22"/>
      <c r="K73" s="23" t="s">
        <v>3</v>
      </c>
      <c r="L73" s="23" t="s">
        <v>141</v>
      </c>
      <c r="M73" s="23" t="s">
        <v>3</v>
      </c>
      <c r="N73" s="23" t="s">
        <v>141</v>
      </c>
      <c r="O73" s="345" t="s">
        <v>142</v>
      </c>
      <c r="P73" s="345"/>
      <c r="Q73" s="23" t="s">
        <v>146</v>
      </c>
      <c r="R73" s="23" t="s">
        <v>3</v>
      </c>
      <c r="S73" s="23" t="s">
        <v>141</v>
      </c>
      <c r="T73" s="23" t="s">
        <v>142</v>
      </c>
    </row>
    <row r="74" spans="1:20" ht="29.25" customHeight="1" x14ac:dyDescent="0.35">
      <c r="I74" s="22" t="s">
        <v>147</v>
      </c>
      <c r="J74" s="33"/>
      <c r="K74" s="23" t="s">
        <v>3</v>
      </c>
      <c r="L74" s="23" t="s">
        <v>141</v>
      </c>
      <c r="M74" s="23" t="s">
        <v>3</v>
      </c>
      <c r="N74" s="23" t="s">
        <v>141</v>
      </c>
      <c r="O74" s="345" t="s">
        <v>142</v>
      </c>
      <c r="P74" s="345"/>
      <c r="T74" s="94"/>
    </row>
    <row r="75" spans="1:20" ht="29.25" customHeight="1" x14ac:dyDescent="0.35">
      <c r="I75" s="24" t="s">
        <v>135</v>
      </c>
      <c r="J75" s="25"/>
      <c r="K75" s="26">
        <f>2*(COUNTIF($C$44:$J$55,"TRANG")+COUNTIF($Q$44:$X$55,"TRANG")-COUNTIF($G$55:$J$55,"TRANG"))</f>
        <v>0</v>
      </c>
      <c r="L75" s="26">
        <f>2*(COUNTIF($M$44:$N$55,"TRANG")+COUNTIF(K44:L55,"TRANG"))</f>
        <v>0</v>
      </c>
      <c r="M75" s="26">
        <f>2*(COUNTIF($C$44:$J$55,"TRANG")+COUNTIF($Q$44:$X$55,"TRANG")-COUNTIF($G$55:$J$55,"TRANG"))</f>
        <v>0</v>
      </c>
      <c r="N75" s="26">
        <f>2*(COUNTIF($M$44:$N$55,"TRANG")+COUNTIF(K44:L55,"TRANG"))</f>
        <v>0</v>
      </c>
      <c r="O75" s="340">
        <f>SUM(M75:N75)</f>
        <v>0</v>
      </c>
      <c r="P75" s="340"/>
      <c r="T75" s="94"/>
    </row>
    <row r="76" spans="1:20" ht="29.25" customHeight="1" x14ac:dyDescent="0.35">
      <c r="I76" s="27" t="s">
        <v>136</v>
      </c>
      <c r="J76" s="28"/>
      <c r="K76" s="29">
        <f>2*(COUNTIF($C$44:$J$55,"UYÊN")+COUNTIF($Q$44:$X$55,"UYÊN")-COUNTIF($G$55:$J$55,"UYÊN"))</f>
        <v>0</v>
      </c>
      <c r="L76" s="29">
        <f>2*(COUNTIF($M$44:$N$55,"UYÊN")+COUNTIF(K44:L55,"UYÊN"))</f>
        <v>0</v>
      </c>
      <c r="M76" s="29">
        <f>2*(COUNTIF($C$44:$J$55,"UYÊN")+COUNTIF($Q$44:$X$55,"UYÊN")-COUNTIF($G$55:$J$55,"UYÊN"))</f>
        <v>0</v>
      </c>
      <c r="N76" s="29">
        <f>2*(COUNTIF($M$44:$N$55,"UYÊN")+COUNTIF(K44:L55,"UYÊN"))</f>
        <v>0</v>
      </c>
      <c r="O76" s="341">
        <f>SUM(M76:N76)</f>
        <v>0</v>
      </c>
      <c r="P76" s="341"/>
      <c r="T76" s="94"/>
    </row>
    <row r="77" spans="1:20" ht="29.25" customHeight="1" x14ac:dyDescent="0.6">
      <c r="H77" s="34"/>
      <c r="I77" s="37" t="s">
        <v>137</v>
      </c>
      <c r="J77" s="38"/>
      <c r="K77" s="20">
        <f>2*(COUNTIF($C$44:$J$55,"NHU")+COUNTIF($Q$44:$X$55,"NHU")-COUNTIF($G$55:$J$55,"NHU"))</f>
        <v>0</v>
      </c>
      <c r="L77" s="20">
        <f>2*(COUNTIF($M$44:$N$55,"TUẤN")+COUNTIF(K44:L55,"TUẤN"))</f>
        <v>0</v>
      </c>
      <c r="M77" s="20">
        <f>2*(COUNTIF($C$44:$J$55,"NHU")+COUNTIF($Q$44:$X$55,"NHU")-COUNTIF($G$55:$J$55,"NHU"))</f>
        <v>0</v>
      </c>
      <c r="N77" s="20">
        <f>2*(COUNTIF($M$44:$N$55,"NHU")+COUNTIF(K44:L55,"NHU"))</f>
        <v>0</v>
      </c>
      <c r="O77" s="342">
        <f>SUM(M77:N77)</f>
        <v>0</v>
      </c>
      <c r="P77" s="342"/>
      <c r="T77" s="94"/>
    </row>
    <row r="78" spans="1:20" ht="29.25" customHeight="1" x14ac:dyDescent="0.6">
      <c r="H78" s="34"/>
      <c r="I78" s="30" t="s">
        <v>138</v>
      </c>
      <c r="J78" s="31"/>
      <c r="K78" s="15">
        <f>2*(COUNTIF($C$44:$J$55,"NGUYÊN")+COUNTIF($Q$44:$X$55,"NGUYÊN")-COUNTIF($G$55:$J$55,"NGUYÊN"))</f>
        <v>0</v>
      </c>
      <c r="L78" s="15">
        <f>2*(COUNTIF($M$44:$N$55,"NGUYÊN")+COUNTIF(K43:L53,"NGUYÊN"))</f>
        <v>0</v>
      </c>
      <c r="M78" s="15">
        <f>2*(COUNTIF($C$44:$J$55,"NGUYÊN")+COUNTIF($Q$44:$X$55,"NGUYÊN")-COUNTIF($G$55:$J$55,"NGUYÊN"))</f>
        <v>0</v>
      </c>
      <c r="N78" s="15">
        <f>2*(COUNTIF($M$44:$N$55,"NGUYÊN")+COUNTIF(K43:L53,"NGUYÊN"))</f>
        <v>0</v>
      </c>
      <c r="O78" s="343">
        <f>SUM(M78:N78)</f>
        <v>0</v>
      </c>
      <c r="P78" s="343"/>
      <c r="T78" s="94"/>
    </row>
    <row r="79" spans="1:20" ht="26" x14ac:dyDescent="0.6">
      <c r="H79" s="34"/>
      <c r="I79" s="39" t="s">
        <v>139</v>
      </c>
      <c r="J79" s="40"/>
      <c r="K79" s="41">
        <f>2*(COUNTIF($C$44:$J$55,"DÂN")+COUNTIF($Q$44:$X$55,"DÂN")-COUNTIF($G$55:$J$55,"DÂN"))</f>
        <v>0</v>
      </c>
      <c r="L79" s="41">
        <f>2*(COUNTIF($M$44:$N$55,"DÂN")+COUNTIF(K44:L55,"DÂN"))</f>
        <v>0</v>
      </c>
      <c r="M79" s="41">
        <f>2*(COUNTIF($C$44:$J$55,"DÂN")+COUNTIF($Q$44:$X$55,"DÂN")-COUNTIF($G$55:$J$55,"DÂN"))</f>
        <v>0</v>
      </c>
      <c r="N79" s="41">
        <f>2*(COUNTIF($M$44:$N$55,"DÂN")+COUNTIF(K44:L55,"DÂN"))</f>
        <v>0</v>
      </c>
      <c r="O79" s="344">
        <f>SUM(M79:N79)</f>
        <v>0</v>
      </c>
      <c r="P79" s="344"/>
      <c r="Q79" s="95"/>
      <c r="R79" s="95"/>
      <c r="S79" s="95"/>
      <c r="T79" s="96"/>
    </row>
    <row r="80" spans="1:20" ht="26" x14ac:dyDescent="0.6">
      <c r="A80" s="86"/>
      <c r="H80" s="34"/>
      <c r="I80" s="34"/>
      <c r="J80" s="13"/>
      <c r="K80" s="13"/>
      <c r="L80" s="13"/>
      <c r="M80" s="92"/>
      <c r="N80" s="13"/>
      <c r="S80" s="86"/>
    </row>
  </sheetData>
  <mergeCells count="116"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32:A33"/>
    <mergeCell ref="B32:B33"/>
    <mergeCell ref="O32:O33"/>
    <mergeCell ref="P32:P33"/>
    <mergeCell ref="A34:A36"/>
    <mergeCell ref="B34:B36"/>
    <mergeCell ref="O34:O36"/>
    <mergeCell ref="P34:P36"/>
    <mergeCell ref="A29:B29"/>
    <mergeCell ref="O29:P29"/>
    <mergeCell ref="A30:A31"/>
    <mergeCell ref="B30:B31"/>
    <mergeCell ref="O30:O31"/>
    <mergeCell ref="P30:P31"/>
    <mergeCell ref="A43:B43"/>
    <mergeCell ref="O43:P43"/>
    <mergeCell ref="A44:A45"/>
    <mergeCell ref="B44:B45"/>
    <mergeCell ref="O44:O45"/>
    <mergeCell ref="P44:P45"/>
    <mergeCell ref="A37:A38"/>
    <mergeCell ref="B37:B38"/>
    <mergeCell ref="O37:O38"/>
    <mergeCell ref="P37:P38"/>
    <mergeCell ref="A39:A40"/>
    <mergeCell ref="B39:B40"/>
    <mergeCell ref="O39:O40"/>
    <mergeCell ref="P39:P40"/>
    <mergeCell ref="A50:A51"/>
    <mergeCell ref="B50:B51"/>
    <mergeCell ref="O50:O51"/>
    <mergeCell ref="P50:P51"/>
    <mergeCell ref="A52:A53"/>
    <mergeCell ref="B52:B53"/>
    <mergeCell ref="O52:O53"/>
    <mergeCell ref="P52:P53"/>
    <mergeCell ref="A46:A47"/>
    <mergeCell ref="B46:B47"/>
    <mergeCell ref="O46:O47"/>
    <mergeCell ref="P46:P47"/>
    <mergeCell ref="A48:A49"/>
    <mergeCell ref="B48:B49"/>
    <mergeCell ref="O48:O49"/>
    <mergeCell ref="P48:P49"/>
    <mergeCell ref="O62:P62"/>
    <mergeCell ref="O63:P63"/>
    <mergeCell ref="O64:P64"/>
    <mergeCell ref="O65:P65"/>
    <mergeCell ref="O66:P66"/>
    <mergeCell ref="O67:P67"/>
    <mergeCell ref="O56:P56"/>
    <mergeCell ref="O57:P57"/>
    <mergeCell ref="O58:P58"/>
    <mergeCell ref="O59:P59"/>
    <mergeCell ref="O60:P60"/>
    <mergeCell ref="O61:P61"/>
    <mergeCell ref="O79:P79"/>
    <mergeCell ref="O73:P73"/>
    <mergeCell ref="O74:P74"/>
    <mergeCell ref="O75:P75"/>
    <mergeCell ref="O76:P76"/>
    <mergeCell ref="O77:P77"/>
    <mergeCell ref="O78:P78"/>
    <mergeCell ref="G68:G72"/>
    <mergeCell ref="O68:P68"/>
    <mergeCell ref="O69:P69"/>
    <mergeCell ref="O70:P70"/>
    <mergeCell ref="O71:P71"/>
    <mergeCell ref="O72:P72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C45A6-8B49-46B7-A101-040033F96554}">
  <dimension ref="A1:AG79"/>
  <sheetViews>
    <sheetView topLeftCell="A12" zoomScale="77" zoomScaleNormal="77" workbookViewId="0">
      <selection activeCell="C44" sqref="C44"/>
    </sheetView>
  </sheetViews>
  <sheetFormatPr defaultRowHeight="14.5" x14ac:dyDescent="0.35"/>
  <cols>
    <col min="1" max="1" width="10.7265625" customWidth="1"/>
    <col min="2" max="2" width="10.54296875" customWidth="1"/>
    <col min="3" max="3" width="31.453125" customWidth="1"/>
    <col min="4" max="4" width="14.1796875" customWidth="1"/>
    <col min="5" max="5" width="32.1796875" customWidth="1"/>
    <col min="6" max="6" width="12.1796875" customWidth="1"/>
    <col min="7" max="7" width="31.81640625" customWidth="1"/>
    <col min="8" max="8" width="12" customWidth="1"/>
    <col min="9" max="9" width="32.26953125" customWidth="1"/>
    <col min="10" max="10" width="12.1796875" customWidth="1"/>
    <col min="11" max="11" width="31.26953125" customWidth="1"/>
    <col min="12" max="12" width="11.81640625" customWidth="1"/>
    <col min="13" max="13" width="32.7265625" customWidth="1"/>
    <col min="14" max="14" width="13.1796875" customWidth="1"/>
    <col min="15" max="15" width="9.7265625" customWidth="1"/>
    <col min="16" max="16" width="9.1796875" customWidth="1"/>
    <col min="17" max="17" width="30.26953125" customWidth="1"/>
    <col min="18" max="18" width="9.7265625" customWidth="1"/>
    <col min="19" max="19" width="30.81640625" customWidth="1"/>
    <col min="20" max="20" width="9.7265625" customWidth="1"/>
    <col min="21" max="21" width="31.81640625" customWidth="1"/>
    <col min="22" max="22" width="8.81640625" customWidth="1"/>
    <col min="23" max="23" width="32.81640625" customWidth="1"/>
    <col min="24" max="24" width="10.453125" customWidth="1"/>
  </cols>
  <sheetData>
    <row r="1" spans="1:25" ht="138.75" customHeight="1" x14ac:dyDescent="0.35">
      <c r="A1" s="329" t="s">
        <v>204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1"/>
    </row>
    <row r="2" spans="1:25" s="1" customFormat="1" ht="64.5" customHeight="1" x14ac:dyDescent="0.35">
      <c r="A2" s="332" t="s">
        <v>1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3"/>
      <c r="O2" s="334" t="s">
        <v>2</v>
      </c>
      <c r="P2" s="335"/>
      <c r="Q2" s="335"/>
      <c r="R2" s="335"/>
      <c r="S2" s="335"/>
      <c r="T2" s="335"/>
      <c r="U2" s="335"/>
      <c r="V2" s="335"/>
      <c r="W2" s="335"/>
      <c r="X2" s="335"/>
    </row>
    <row r="3" spans="1:25" ht="20" x14ac:dyDescent="0.35">
      <c r="A3" s="336" t="s">
        <v>3</v>
      </c>
      <c r="B3" s="337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336" t="s">
        <v>3</v>
      </c>
      <c r="P3" s="337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35">
      <c r="A4" s="319" t="s">
        <v>15</v>
      </c>
      <c r="B4" s="321" t="s">
        <v>205</v>
      </c>
      <c r="C4" s="11"/>
      <c r="D4" s="12"/>
      <c r="E4" s="11"/>
      <c r="F4" s="12"/>
      <c r="G4" s="7"/>
      <c r="H4" s="8"/>
      <c r="I4" s="7"/>
      <c r="J4" s="7"/>
      <c r="K4" s="7"/>
      <c r="L4" s="7"/>
      <c r="M4" s="7"/>
      <c r="N4" s="8"/>
      <c r="O4" s="323" t="s">
        <v>15</v>
      </c>
      <c r="P4" s="325" t="s">
        <v>205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35">
      <c r="A5" s="320"/>
      <c r="B5" s="322"/>
      <c r="C5" s="7"/>
      <c r="D5" s="8"/>
      <c r="E5" s="7"/>
      <c r="F5" s="7"/>
      <c r="G5" s="11"/>
      <c r="H5" s="12"/>
      <c r="I5" s="11"/>
      <c r="J5" s="12"/>
      <c r="K5" s="7"/>
      <c r="L5" s="8"/>
      <c r="M5" s="7"/>
      <c r="N5" s="8"/>
      <c r="O5" s="324"/>
      <c r="P5" s="326"/>
      <c r="Q5" s="7"/>
      <c r="R5" s="8"/>
      <c r="S5" s="7"/>
      <c r="T5" s="8"/>
      <c r="U5" s="7"/>
      <c r="V5" s="8"/>
      <c r="W5" s="162"/>
      <c r="X5" s="163"/>
    </row>
    <row r="6" spans="1:25" s="13" customFormat="1" ht="36.75" customHeight="1" x14ac:dyDescent="0.35">
      <c r="A6" s="319" t="s">
        <v>24</v>
      </c>
      <c r="B6" s="321" t="s">
        <v>206</v>
      </c>
      <c r="C6" s="7"/>
      <c r="D6" s="8"/>
      <c r="E6" s="7"/>
      <c r="F6" s="8"/>
      <c r="G6" s="7"/>
      <c r="H6" s="8"/>
      <c r="I6" s="7"/>
      <c r="J6" s="8"/>
      <c r="K6" s="7"/>
      <c r="L6" s="8"/>
      <c r="M6" s="75"/>
      <c r="N6" s="8"/>
      <c r="O6" s="323" t="s">
        <v>24</v>
      </c>
      <c r="P6" s="325" t="s">
        <v>206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35">
      <c r="A7" s="320"/>
      <c r="B7" s="322"/>
      <c r="C7" s="7"/>
      <c r="D7" s="7"/>
      <c r="E7" s="7"/>
      <c r="F7" s="7"/>
      <c r="G7" s="7"/>
      <c r="H7" s="8"/>
      <c r="I7" s="7"/>
      <c r="J7" s="8"/>
      <c r="K7" s="7"/>
      <c r="L7" s="7"/>
      <c r="M7" s="75"/>
      <c r="N7" s="8"/>
      <c r="O7" s="324"/>
      <c r="P7" s="326"/>
      <c r="Q7" s="7"/>
      <c r="R7" s="8"/>
      <c r="S7" s="7"/>
      <c r="T7" s="8"/>
      <c r="U7" s="7"/>
      <c r="V7" s="8"/>
      <c r="W7" s="162"/>
      <c r="X7" s="163"/>
    </row>
    <row r="8" spans="1:25" s="13" customFormat="1" ht="42" customHeight="1" x14ac:dyDescent="0.35">
      <c r="A8" s="319" t="s">
        <v>34</v>
      </c>
      <c r="B8" s="321" t="s">
        <v>207</v>
      </c>
      <c r="C8" s="7"/>
      <c r="D8" s="8"/>
      <c r="F8" s="8"/>
      <c r="G8" s="136" t="s">
        <v>55</v>
      </c>
      <c r="H8" s="137" t="s">
        <v>31</v>
      </c>
      <c r="I8" s="136" t="s">
        <v>85</v>
      </c>
      <c r="J8" s="137" t="s">
        <v>31</v>
      </c>
      <c r="K8" s="7"/>
      <c r="L8" s="8"/>
      <c r="M8" s="75"/>
      <c r="N8" s="8"/>
      <c r="O8" s="323" t="s">
        <v>34</v>
      </c>
      <c r="P8" s="325" t="s">
        <v>207</v>
      </c>
      <c r="Q8" s="11"/>
      <c r="R8" s="12"/>
      <c r="S8" s="7"/>
      <c r="T8" s="8"/>
      <c r="U8" s="7"/>
      <c r="V8" s="8"/>
      <c r="W8" s="7"/>
      <c r="X8" s="8"/>
    </row>
    <row r="9" spans="1:25" s="13" customFormat="1" ht="42" customHeight="1" x14ac:dyDescent="0.35">
      <c r="A9" s="327"/>
      <c r="B9" s="322"/>
      <c r="C9" s="7"/>
      <c r="D9" s="7"/>
      <c r="E9" s="7"/>
      <c r="F9" s="8"/>
      <c r="G9" s="19" t="s">
        <v>49</v>
      </c>
      <c r="H9" s="20" t="s">
        <v>155</v>
      </c>
      <c r="I9" s="19" t="s">
        <v>50</v>
      </c>
      <c r="J9" s="19" t="s">
        <v>18</v>
      </c>
      <c r="K9" s="7"/>
      <c r="L9" s="8"/>
      <c r="M9" s="7"/>
      <c r="N9" s="8"/>
      <c r="O9" s="328"/>
      <c r="P9" s="326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35">
      <c r="A10" s="319" t="s">
        <v>45</v>
      </c>
      <c r="B10" s="321" t="s">
        <v>208</v>
      </c>
      <c r="C10" s="136" t="s">
        <v>89</v>
      </c>
      <c r="D10" s="137" t="s">
        <v>31</v>
      </c>
      <c r="E10" s="16" t="s">
        <v>112</v>
      </c>
      <c r="F10" s="16" t="s">
        <v>31</v>
      </c>
      <c r="G10" s="7"/>
      <c r="H10" s="8"/>
      <c r="I10" s="136" t="s">
        <v>125</v>
      </c>
      <c r="J10" s="137" t="s">
        <v>21</v>
      </c>
      <c r="K10" s="136" t="s">
        <v>40</v>
      </c>
      <c r="L10" s="137" t="s">
        <v>21</v>
      </c>
      <c r="M10" s="7"/>
      <c r="N10" s="8"/>
      <c r="O10" s="323" t="s">
        <v>45</v>
      </c>
      <c r="P10" s="325" t="s">
        <v>208</v>
      </c>
      <c r="Q10" s="11"/>
      <c r="R10" s="12"/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35">
      <c r="A11" s="320"/>
      <c r="B11" s="322"/>
      <c r="C11" s="136" t="s">
        <v>190</v>
      </c>
      <c r="D11" s="137" t="s">
        <v>155</v>
      </c>
      <c r="E11" s="19" t="s">
        <v>20</v>
      </c>
      <c r="F11" s="19" t="s">
        <v>21</v>
      </c>
      <c r="G11" s="7"/>
      <c r="H11" s="8"/>
      <c r="I11" s="19" t="s">
        <v>43</v>
      </c>
      <c r="J11" s="19" t="s">
        <v>31</v>
      </c>
      <c r="K11" s="7"/>
      <c r="L11" s="8"/>
      <c r="M11" s="7"/>
      <c r="N11" s="8"/>
      <c r="O11" s="324"/>
      <c r="P11" s="326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35">
      <c r="A12" s="319" t="s">
        <v>56</v>
      </c>
      <c r="B12" s="321" t="s">
        <v>209</v>
      </c>
      <c r="C12" s="136" t="s">
        <v>61</v>
      </c>
      <c r="D12" s="137" t="s">
        <v>21</v>
      </c>
      <c r="E12" s="136" t="s">
        <v>37</v>
      </c>
      <c r="F12" s="137" t="s">
        <v>18</v>
      </c>
      <c r="G12" s="136" t="s">
        <v>26</v>
      </c>
      <c r="H12" s="137" t="s">
        <v>18</v>
      </c>
      <c r="I12" s="136" t="s">
        <v>27</v>
      </c>
      <c r="J12" s="137" t="s">
        <v>18</v>
      </c>
      <c r="K12" s="7"/>
      <c r="L12" s="8"/>
      <c r="M12" s="7"/>
      <c r="N12" s="8"/>
      <c r="O12" s="323" t="s">
        <v>56</v>
      </c>
      <c r="P12" s="325" t="s">
        <v>209</v>
      </c>
      <c r="Q12" s="11"/>
      <c r="R12" s="12"/>
      <c r="S12" s="7"/>
      <c r="T12" s="8"/>
      <c r="U12" s="150" t="s">
        <v>182</v>
      </c>
      <c r="V12" s="151" t="s">
        <v>23</v>
      </c>
      <c r="W12" s="150" t="s">
        <v>158</v>
      </c>
      <c r="X12" s="151" t="s">
        <v>23</v>
      </c>
    </row>
    <row r="13" spans="1:25" s="13" customFormat="1" ht="39" customHeight="1" x14ac:dyDescent="0.35">
      <c r="A13" s="320"/>
      <c r="B13" s="322"/>
      <c r="C13" s="16" t="s">
        <v>28</v>
      </c>
      <c r="D13" s="16" t="s">
        <v>155</v>
      </c>
      <c r="E13" s="7"/>
      <c r="F13" s="8"/>
      <c r="G13" s="7"/>
      <c r="H13" s="8"/>
      <c r="I13" s="19" t="s">
        <v>30</v>
      </c>
      <c r="J13" s="19" t="s">
        <v>31</v>
      </c>
      <c r="K13" s="19" t="s">
        <v>44</v>
      </c>
      <c r="L13" s="19" t="s">
        <v>31</v>
      </c>
      <c r="M13" s="7"/>
      <c r="N13" s="8"/>
      <c r="O13" s="324"/>
      <c r="P13" s="326"/>
      <c r="Q13" s="7"/>
      <c r="R13" s="8"/>
      <c r="S13" s="7"/>
      <c r="T13" s="8"/>
      <c r="U13" s="7"/>
      <c r="V13" s="8"/>
      <c r="W13" s="7"/>
      <c r="X13" s="8"/>
    </row>
    <row r="14" spans="1:25" s="13" customFormat="1" ht="37.5" customHeight="1" x14ac:dyDescent="0.35">
      <c r="A14" s="157" t="s">
        <v>64</v>
      </c>
      <c r="B14" s="132" t="s">
        <v>210</v>
      </c>
      <c r="C14" s="7"/>
      <c r="D14" s="7"/>
      <c r="E14" s="76"/>
      <c r="F14" s="8"/>
      <c r="G14" s="7"/>
      <c r="H14" s="8"/>
      <c r="I14" s="7"/>
      <c r="J14" s="7"/>
      <c r="K14" s="7"/>
      <c r="L14" s="7"/>
      <c r="M14" s="7"/>
      <c r="N14" s="8"/>
      <c r="O14" s="158" t="s">
        <v>64</v>
      </c>
      <c r="P14" s="97" t="s">
        <v>210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35">
      <c r="A15" s="157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66</v>
      </c>
      <c r="P15" s="169" t="s">
        <v>211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35">
      <c r="A16" s="336" t="s">
        <v>3</v>
      </c>
      <c r="B16" s="337"/>
      <c r="C16" s="133" t="s">
        <v>11</v>
      </c>
      <c r="D16" s="4" t="s">
        <v>5</v>
      </c>
      <c r="E16" s="4" t="s">
        <v>12</v>
      </c>
      <c r="F16" s="4" t="s">
        <v>5</v>
      </c>
      <c r="G16" s="4" t="s">
        <v>13</v>
      </c>
      <c r="H16" s="4" t="s">
        <v>5</v>
      </c>
      <c r="I16" s="4" t="s">
        <v>14</v>
      </c>
      <c r="J16" s="4" t="s">
        <v>5</v>
      </c>
      <c r="K16" s="5" t="s">
        <v>9</v>
      </c>
      <c r="L16" s="2" t="s">
        <v>5</v>
      </c>
      <c r="M16" s="5" t="s">
        <v>10</v>
      </c>
      <c r="N16" s="2" t="s">
        <v>5</v>
      </c>
      <c r="O16" s="336" t="s">
        <v>3</v>
      </c>
      <c r="P16" s="337"/>
      <c r="Q16" s="3" t="s">
        <v>11</v>
      </c>
      <c r="R16" s="4" t="s">
        <v>5</v>
      </c>
      <c r="S16" s="4" t="s">
        <v>12</v>
      </c>
      <c r="T16" s="4" t="s">
        <v>5</v>
      </c>
      <c r="U16" s="4" t="s">
        <v>13</v>
      </c>
      <c r="V16" s="4" t="s">
        <v>5</v>
      </c>
      <c r="W16" s="4" t="s">
        <v>14</v>
      </c>
      <c r="X16" s="4" t="s">
        <v>5</v>
      </c>
    </row>
    <row r="17" spans="1:33" s="13" customFormat="1" ht="48" customHeight="1" x14ac:dyDescent="0.35">
      <c r="A17" s="319" t="s">
        <v>15</v>
      </c>
      <c r="B17" s="321" t="s">
        <v>212</v>
      </c>
      <c r="C17" s="11"/>
      <c r="D17" s="12"/>
      <c r="E17" s="11"/>
      <c r="F17" s="12"/>
      <c r="G17" s="69" t="s">
        <v>152</v>
      </c>
      <c r="H17" s="68" t="s">
        <v>21</v>
      </c>
      <c r="I17" s="69" t="s">
        <v>153</v>
      </c>
      <c r="J17" s="68" t="s">
        <v>21</v>
      </c>
      <c r="K17" s="7"/>
      <c r="L17" s="8"/>
      <c r="M17" s="7"/>
      <c r="N17" s="7"/>
      <c r="O17" s="323" t="s">
        <v>15</v>
      </c>
      <c r="P17" s="325" t="s">
        <v>212</v>
      </c>
      <c r="Q17" s="8"/>
      <c r="R17" s="8"/>
      <c r="S17" s="11"/>
      <c r="T17" s="12"/>
      <c r="U17" s="11"/>
      <c r="V17" s="12"/>
      <c r="W17" s="162"/>
      <c r="X17" s="163"/>
    </row>
    <row r="18" spans="1:33" s="13" customFormat="1" ht="43.5" customHeight="1" x14ac:dyDescent="0.35">
      <c r="A18" s="320"/>
      <c r="B18" s="322"/>
      <c r="C18" s="7"/>
      <c r="D18" s="8"/>
      <c r="E18" s="19" t="s">
        <v>151</v>
      </c>
      <c r="F18" s="19" t="s">
        <v>18</v>
      </c>
      <c r="G18" s="19" t="s">
        <v>73</v>
      </c>
      <c r="H18" s="20" t="s">
        <v>155</v>
      </c>
      <c r="I18" s="19" t="s">
        <v>171</v>
      </c>
      <c r="J18" s="20" t="s">
        <v>31</v>
      </c>
      <c r="K18" s="19" t="s">
        <v>81</v>
      </c>
      <c r="L18" s="20" t="s">
        <v>31</v>
      </c>
      <c r="M18" s="7"/>
      <c r="N18" s="8"/>
      <c r="O18" s="324"/>
      <c r="P18" s="326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35">
      <c r="A19" s="319" t="s">
        <v>24</v>
      </c>
      <c r="B19" s="321" t="s">
        <v>213</v>
      </c>
      <c r="C19" s="136" t="s">
        <v>77</v>
      </c>
      <c r="D19" s="137" t="s">
        <v>18</v>
      </c>
      <c r="E19" s="7"/>
      <c r="F19" s="8"/>
      <c r="G19" s="7"/>
      <c r="H19" s="8"/>
      <c r="I19" s="69" t="s">
        <v>175</v>
      </c>
      <c r="J19" s="68" t="s">
        <v>21</v>
      </c>
      <c r="K19" s="7"/>
      <c r="L19" s="8"/>
      <c r="M19" s="7"/>
      <c r="N19" s="8"/>
      <c r="O19" s="323" t="s">
        <v>24</v>
      </c>
      <c r="P19" s="325" t="s">
        <v>213</v>
      </c>
      <c r="Q19" s="7"/>
      <c r="R19" s="8"/>
      <c r="S19" s="11"/>
      <c r="T19" s="12"/>
      <c r="U19" s="11"/>
      <c r="V19" s="12"/>
      <c r="W19" s="7"/>
      <c r="X19" s="105"/>
    </row>
    <row r="20" spans="1:33" s="13" customFormat="1" ht="40.5" customHeight="1" x14ac:dyDescent="0.35">
      <c r="A20" s="320"/>
      <c r="B20" s="322"/>
      <c r="C20" s="7"/>
      <c r="D20" s="8"/>
      <c r="E20" s="19" t="s">
        <v>29</v>
      </c>
      <c r="F20" s="19" t="s">
        <v>21</v>
      </c>
      <c r="G20" s="136" t="s">
        <v>54</v>
      </c>
      <c r="H20" s="137" t="s">
        <v>31</v>
      </c>
      <c r="I20" s="136" t="s">
        <v>63</v>
      </c>
      <c r="J20" s="137" t="s">
        <v>31</v>
      </c>
      <c r="K20" s="7"/>
      <c r="L20" s="8"/>
      <c r="N20" s="8"/>
      <c r="O20" s="324"/>
      <c r="P20" s="326"/>
      <c r="Q20" s="7"/>
      <c r="R20" s="8"/>
      <c r="S20" s="7"/>
      <c r="T20" s="8"/>
      <c r="U20" s="7"/>
      <c r="V20" s="8"/>
      <c r="W20" s="162"/>
      <c r="X20" s="163"/>
    </row>
    <row r="21" spans="1:33" s="13" customFormat="1" ht="40.5" customHeight="1" x14ac:dyDescent="0.35">
      <c r="A21" s="319" t="s">
        <v>34</v>
      </c>
      <c r="B21" s="321" t="s">
        <v>214</v>
      </c>
      <c r="C21" s="136" t="s">
        <v>62</v>
      </c>
      <c r="D21" s="137" t="s">
        <v>31</v>
      </c>
      <c r="E21" s="7"/>
      <c r="F21" s="8"/>
      <c r="G21" s="136" t="s">
        <v>187</v>
      </c>
      <c r="H21" s="137" t="s">
        <v>155</v>
      </c>
      <c r="I21" s="136" t="s">
        <v>157</v>
      </c>
      <c r="J21" s="137" t="s">
        <v>21</v>
      </c>
      <c r="K21" s="7"/>
      <c r="L21" s="8"/>
      <c r="M21" s="7"/>
      <c r="N21" s="8"/>
      <c r="O21" s="323" t="s">
        <v>34</v>
      </c>
      <c r="P21" s="325" t="s">
        <v>214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39.75" customHeight="1" x14ac:dyDescent="0.35">
      <c r="A22" s="320"/>
      <c r="B22" s="322"/>
      <c r="C22" s="7"/>
      <c r="D22" s="8"/>
      <c r="E22" s="73" t="s">
        <v>215</v>
      </c>
      <c r="F22" s="74" t="s">
        <v>18</v>
      </c>
      <c r="G22" s="7"/>
      <c r="H22" s="8"/>
      <c r="I22" s="19" t="s">
        <v>80</v>
      </c>
      <c r="J22" s="20" t="s">
        <v>31</v>
      </c>
      <c r="K22" s="7"/>
      <c r="L22" s="8"/>
      <c r="M22" s="7"/>
      <c r="N22" s="8"/>
      <c r="O22" s="324"/>
      <c r="P22" s="326"/>
      <c r="Q22" s="7"/>
      <c r="R22" s="8"/>
      <c r="S22" s="7"/>
      <c r="T22" s="8"/>
      <c r="U22" s="129"/>
      <c r="V22" s="12"/>
      <c r="W22" s="129"/>
      <c r="X22" s="12"/>
    </row>
    <row r="23" spans="1:33" s="13" customFormat="1" ht="45" customHeight="1" x14ac:dyDescent="0.35">
      <c r="A23" s="319" t="s">
        <v>45</v>
      </c>
      <c r="B23" s="321" t="s">
        <v>216</v>
      </c>
      <c r="C23" s="69" t="s">
        <v>161</v>
      </c>
      <c r="D23" s="68" t="s">
        <v>18</v>
      </c>
      <c r="E23" s="69" t="s">
        <v>162</v>
      </c>
      <c r="F23" s="68" t="s">
        <v>18</v>
      </c>
      <c r="G23" s="7"/>
      <c r="H23" s="8"/>
      <c r="I23" s="36" t="s">
        <v>217</v>
      </c>
      <c r="J23" s="32" t="s">
        <v>31</v>
      </c>
      <c r="K23" s="136" t="s">
        <v>91</v>
      </c>
      <c r="L23" s="137" t="s">
        <v>18</v>
      </c>
      <c r="M23" s="89"/>
      <c r="N23" s="8"/>
      <c r="O23" s="323" t="s">
        <v>45</v>
      </c>
      <c r="P23" s="325" t="s">
        <v>216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35">
      <c r="A24" s="320"/>
      <c r="B24" s="322"/>
      <c r="C24" s="19" t="s">
        <v>92</v>
      </c>
      <c r="D24" s="20" t="s">
        <v>155</v>
      </c>
      <c r="E24" s="7"/>
      <c r="F24" s="8"/>
      <c r="G24" s="7"/>
      <c r="H24" s="8"/>
      <c r="I24" s="7"/>
      <c r="J24" s="8"/>
      <c r="K24" s="7"/>
      <c r="L24" s="8"/>
      <c r="M24" s="7"/>
      <c r="N24" s="8"/>
      <c r="O24" s="324"/>
      <c r="P24" s="326"/>
      <c r="Q24" s="7"/>
      <c r="R24" s="8"/>
      <c r="S24" s="11"/>
      <c r="T24" s="12"/>
      <c r="U24" s="7"/>
      <c r="V24" s="8"/>
      <c r="W24" s="7"/>
      <c r="X24" s="8"/>
    </row>
    <row r="25" spans="1:33" s="13" customFormat="1" ht="44.25" customHeight="1" x14ac:dyDescent="0.35">
      <c r="A25" s="319" t="s">
        <v>56</v>
      </c>
      <c r="B25" s="321" t="s">
        <v>218</v>
      </c>
      <c r="C25" s="136" t="s">
        <v>74</v>
      </c>
      <c r="D25" s="137" t="s">
        <v>21</v>
      </c>
      <c r="E25" s="136" t="s">
        <v>95</v>
      </c>
      <c r="F25" s="137" t="s">
        <v>21</v>
      </c>
      <c r="G25" s="136" t="s">
        <v>86</v>
      </c>
      <c r="H25" s="137" t="s">
        <v>31</v>
      </c>
      <c r="I25" s="136" t="s">
        <v>100</v>
      </c>
      <c r="J25" s="137" t="s">
        <v>31</v>
      </c>
      <c r="K25" s="7"/>
      <c r="L25" s="8"/>
      <c r="M25" s="7" t="s">
        <v>51</v>
      </c>
      <c r="N25" s="8"/>
      <c r="O25" s="323" t="s">
        <v>56</v>
      </c>
      <c r="P25" s="325" t="s">
        <v>218</v>
      </c>
      <c r="Q25" s="138"/>
      <c r="R25" s="139"/>
      <c r="S25" s="139"/>
      <c r="T25" s="139"/>
      <c r="U25" s="7"/>
      <c r="V25" s="8"/>
      <c r="W25" s="7"/>
      <c r="X25" s="8"/>
    </row>
    <row r="26" spans="1:33" s="13" customFormat="1" ht="43.5" customHeight="1" x14ac:dyDescent="0.35">
      <c r="A26" s="320"/>
      <c r="B26" s="322"/>
      <c r="C26" s="7"/>
      <c r="D26" s="8"/>
      <c r="E26" s="69" t="s">
        <v>132</v>
      </c>
      <c r="F26" s="68" t="s">
        <v>18</v>
      </c>
      <c r="G26" s="19" t="s">
        <v>97</v>
      </c>
      <c r="H26" s="20" t="s">
        <v>155</v>
      </c>
      <c r="I26" s="7"/>
      <c r="J26" s="8"/>
      <c r="K26" s="7"/>
      <c r="L26" s="8"/>
      <c r="M26" s="7"/>
      <c r="N26" s="8"/>
      <c r="O26" s="324"/>
      <c r="P26" s="326"/>
      <c r="Q26" s="7"/>
      <c r="R26" s="8"/>
      <c r="S26" s="7"/>
      <c r="T26" s="8"/>
      <c r="U26" s="7"/>
      <c r="V26" s="12"/>
      <c r="W26" s="73" t="s">
        <v>219</v>
      </c>
      <c r="X26" s="74" t="s">
        <v>23</v>
      </c>
    </row>
    <row r="27" spans="1:33" s="13" customFormat="1" ht="40.5" customHeight="1" x14ac:dyDescent="0.35">
      <c r="A27" s="6" t="s">
        <v>64</v>
      </c>
      <c r="B27" s="132" t="s">
        <v>220</v>
      </c>
      <c r="C27" s="73" t="s">
        <v>103</v>
      </c>
      <c r="D27" s="74" t="s">
        <v>31</v>
      </c>
      <c r="E27" s="73" t="s">
        <v>103</v>
      </c>
      <c r="F27" s="74" t="s">
        <v>31</v>
      </c>
      <c r="G27" s="7"/>
      <c r="H27" s="8"/>
      <c r="I27" s="7"/>
      <c r="J27" s="8"/>
      <c r="K27" s="11"/>
      <c r="L27" s="8"/>
      <c r="M27" s="11"/>
      <c r="N27" s="8"/>
      <c r="O27" s="9" t="s">
        <v>64</v>
      </c>
      <c r="P27" s="97" t="s">
        <v>220</v>
      </c>
      <c r="Q27" s="164"/>
      <c r="R27" s="163"/>
      <c r="S27" s="18"/>
      <c r="T27" s="12"/>
      <c r="U27" s="7"/>
      <c r="V27" s="12"/>
      <c r="W27" s="164"/>
      <c r="X27" s="163"/>
    </row>
    <row r="28" spans="1:33" s="13" customFormat="1" ht="40.5" customHeight="1" x14ac:dyDescent="0.35">
      <c r="A28" s="157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66</v>
      </c>
      <c r="P28" s="169" t="s">
        <v>221</v>
      </c>
      <c r="Q28" s="164"/>
      <c r="R28" s="163"/>
      <c r="S28" s="18"/>
      <c r="T28" s="12"/>
      <c r="U28" s="7"/>
      <c r="V28" s="12"/>
      <c r="W28" s="7"/>
      <c r="X28" s="8"/>
    </row>
    <row r="29" spans="1:33" ht="25" customHeight="1" x14ac:dyDescent="0.35">
      <c r="A29" s="336" t="s">
        <v>3</v>
      </c>
      <c r="B29" s="337"/>
      <c r="C29" s="4" t="s">
        <v>11</v>
      </c>
      <c r="D29" s="4" t="s">
        <v>5</v>
      </c>
      <c r="E29" s="4" t="s">
        <v>12</v>
      </c>
      <c r="F29" s="4" t="s">
        <v>5</v>
      </c>
      <c r="G29" s="4" t="s">
        <v>13</v>
      </c>
      <c r="H29" s="4" t="s">
        <v>5</v>
      </c>
      <c r="I29" s="4" t="s">
        <v>107</v>
      </c>
      <c r="J29" s="4" t="s">
        <v>5</v>
      </c>
      <c r="K29" s="5" t="s">
        <v>9</v>
      </c>
      <c r="L29" s="2" t="s">
        <v>5</v>
      </c>
      <c r="M29" s="5" t="s">
        <v>10</v>
      </c>
      <c r="N29" s="2" t="s">
        <v>5</v>
      </c>
      <c r="O29" s="336" t="s">
        <v>3</v>
      </c>
      <c r="P29" s="337"/>
      <c r="Q29" s="3" t="s">
        <v>11</v>
      </c>
      <c r="R29" s="4" t="s">
        <v>5</v>
      </c>
      <c r="S29" s="4" t="s">
        <v>12</v>
      </c>
      <c r="T29" s="4" t="s">
        <v>5</v>
      </c>
      <c r="U29" s="4" t="s">
        <v>13</v>
      </c>
      <c r="V29" s="4" t="s">
        <v>5</v>
      </c>
      <c r="W29" s="4" t="s">
        <v>14</v>
      </c>
      <c r="X29" s="4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35">
      <c r="A30" s="338" t="s">
        <v>15</v>
      </c>
      <c r="B30" s="321" t="s">
        <v>222</v>
      </c>
      <c r="C30" s="11"/>
      <c r="D30" s="12"/>
      <c r="E30" s="11"/>
      <c r="F30" s="12"/>
      <c r="G30" s="69" t="s">
        <v>152</v>
      </c>
      <c r="H30" s="68" t="s">
        <v>21</v>
      </c>
      <c r="I30" s="69" t="s">
        <v>153</v>
      </c>
      <c r="J30" s="68" t="s">
        <v>21</v>
      </c>
      <c r="K30" s="7"/>
      <c r="L30" s="8"/>
      <c r="M30" s="7"/>
      <c r="N30" s="8"/>
      <c r="O30" s="323" t="s">
        <v>15</v>
      </c>
      <c r="P30" s="325" t="s">
        <v>222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35">
      <c r="A31" s="339"/>
      <c r="B31" s="322"/>
      <c r="C31" s="7"/>
      <c r="D31" s="8"/>
      <c r="E31" s="7"/>
      <c r="F31" s="7"/>
      <c r="G31" s="11"/>
      <c r="H31" s="12"/>
      <c r="I31" s="7"/>
      <c r="J31" s="8"/>
      <c r="K31" s="7"/>
      <c r="L31" s="8"/>
      <c r="M31" s="7"/>
      <c r="N31" s="7"/>
      <c r="O31" s="324"/>
      <c r="P31" s="326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35">
      <c r="A32" s="338" t="s">
        <v>24</v>
      </c>
      <c r="B32" s="321" t="s">
        <v>223</v>
      </c>
      <c r="C32" s="136" t="s">
        <v>112</v>
      </c>
      <c r="D32" s="137" t="s">
        <v>31</v>
      </c>
      <c r="E32" s="7"/>
      <c r="F32" s="7"/>
      <c r="G32" s="7"/>
      <c r="H32" s="8"/>
      <c r="I32" s="136" t="s">
        <v>26</v>
      </c>
      <c r="J32" s="137" t="s">
        <v>18</v>
      </c>
      <c r="K32" s="75"/>
      <c r="L32" s="8"/>
      <c r="M32" s="7"/>
      <c r="N32" s="8"/>
      <c r="O32" s="323" t="s">
        <v>24</v>
      </c>
      <c r="P32" s="325" t="s">
        <v>223</v>
      </c>
      <c r="Q32" s="7"/>
      <c r="R32" s="8"/>
      <c r="S32" s="7"/>
      <c r="T32" s="8"/>
      <c r="U32" s="150" t="s">
        <v>224</v>
      </c>
      <c r="V32" s="151" t="s">
        <v>23</v>
      </c>
      <c r="W32" s="150" t="s">
        <v>113</v>
      </c>
      <c r="X32" s="151" t="s">
        <v>23</v>
      </c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35">
      <c r="A33" s="339"/>
      <c r="B33" s="322"/>
      <c r="C33" s="7"/>
      <c r="D33" s="8"/>
      <c r="E33" s="19" t="s">
        <v>28</v>
      </c>
      <c r="F33" s="19" t="s">
        <v>155</v>
      </c>
      <c r="G33" s="7"/>
      <c r="H33" s="8"/>
      <c r="I33" s="7"/>
      <c r="J33" s="7"/>
      <c r="K33" s="19" t="s">
        <v>44</v>
      </c>
      <c r="L33" s="19" t="s">
        <v>31</v>
      </c>
      <c r="M33" s="7"/>
      <c r="N33" s="8"/>
      <c r="O33" s="328"/>
      <c r="P33" s="326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35">
      <c r="A34" s="338" t="s">
        <v>34</v>
      </c>
      <c r="B34" s="321" t="s">
        <v>225</v>
      </c>
      <c r="C34" s="7"/>
      <c r="D34" s="8"/>
      <c r="E34" s="7"/>
      <c r="F34" s="8"/>
      <c r="G34" s="7"/>
      <c r="H34" s="8"/>
      <c r="I34" s="136" t="s">
        <v>125</v>
      </c>
      <c r="J34" s="137" t="s">
        <v>21</v>
      </c>
      <c r="K34" s="19" t="s">
        <v>226</v>
      </c>
      <c r="L34" s="19" t="s">
        <v>21</v>
      </c>
      <c r="M34" s="139"/>
      <c r="N34" s="139"/>
      <c r="O34" s="323" t="s">
        <v>34</v>
      </c>
      <c r="P34" s="325" t="s">
        <v>225</v>
      </c>
      <c r="Q34" s="61"/>
      <c r="R34" s="59"/>
      <c r="S34" s="7"/>
      <c r="T34" s="8"/>
      <c r="U34" s="7"/>
      <c r="V34" s="8"/>
      <c r="W34" s="164"/>
      <c r="X34" s="167"/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35">
      <c r="A35" s="347"/>
      <c r="B35" s="348"/>
      <c r="C35" s="7"/>
      <c r="D35" s="8"/>
      <c r="E35" s="7"/>
      <c r="F35" s="8"/>
      <c r="G35" s="19" t="s">
        <v>49</v>
      </c>
      <c r="H35" s="19" t="s">
        <v>155</v>
      </c>
      <c r="I35" s="19" t="s">
        <v>43</v>
      </c>
      <c r="J35" s="19" t="s">
        <v>31</v>
      </c>
      <c r="K35" s="7"/>
      <c r="L35" s="8"/>
      <c r="M35" s="75"/>
      <c r="N35" s="7"/>
      <c r="O35" s="328"/>
      <c r="P35" s="349"/>
      <c r="Q35" s="11"/>
      <c r="R35" s="103"/>
      <c r="S35" s="7"/>
      <c r="T35" s="8"/>
      <c r="U35" s="7"/>
      <c r="V35" s="8"/>
      <c r="W35" s="164"/>
      <c r="X35" s="167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40.5" customHeight="1" x14ac:dyDescent="0.35">
      <c r="A36" s="319" t="s">
        <v>45</v>
      </c>
      <c r="B36" s="321" t="s">
        <v>227</v>
      </c>
      <c r="C36" s="11"/>
      <c r="D36" s="12"/>
      <c r="E36" s="7"/>
      <c r="F36" s="7"/>
      <c r="G36" s="7"/>
      <c r="H36" s="7"/>
      <c r="I36" s="7"/>
      <c r="J36" s="8"/>
      <c r="K36" s="7"/>
      <c r="L36" s="8"/>
      <c r="M36" s="7"/>
      <c r="N36" s="8"/>
      <c r="O36" s="323" t="s">
        <v>45</v>
      </c>
      <c r="P36" s="325" t="s">
        <v>227</v>
      </c>
      <c r="Q36" s="159" t="s">
        <v>59</v>
      </c>
      <c r="R36" s="160" t="s">
        <v>23</v>
      </c>
      <c r="S36" s="7"/>
      <c r="T36" s="8"/>
      <c r="U36" s="139"/>
      <c r="V36" s="139"/>
      <c r="W36" s="161" t="s">
        <v>228</v>
      </c>
      <c r="X36" s="170" t="s">
        <v>23</v>
      </c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35">
      <c r="A37" s="327"/>
      <c r="B37" s="322"/>
      <c r="C37" s="19" t="s">
        <v>229</v>
      </c>
      <c r="D37" s="20" t="s">
        <v>31</v>
      </c>
      <c r="E37" s="19" t="s">
        <v>20</v>
      </c>
      <c r="F37" s="19" t="s">
        <v>21</v>
      </c>
      <c r="G37" s="19" t="s">
        <v>73</v>
      </c>
      <c r="H37" s="20" t="s">
        <v>155</v>
      </c>
      <c r="I37" s="19" t="s">
        <v>30</v>
      </c>
      <c r="J37" s="19" t="s">
        <v>31</v>
      </c>
      <c r="K37" s="7"/>
      <c r="L37" s="7"/>
      <c r="M37" s="7"/>
      <c r="N37" s="8"/>
      <c r="O37" s="324"/>
      <c r="P37" s="326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13" customFormat="1" ht="36.75" customHeight="1" x14ac:dyDescent="0.35">
      <c r="A38" s="319" t="s">
        <v>56</v>
      </c>
      <c r="B38" s="321" t="s">
        <v>230</v>
      </c>
      <c r="C38" s="7"/>
      <c r="D38" s="7"/>
      <c r="E38" s="11"/>
      <c r="F38" s="12"/>
      <c r="G38" s="136" t="s">
        <v>55</v>
      </c>
      <c r="H38" s="137" t="s">
        <v>31</v>
      </c>
      <c r="I38" s="136" t="s">
        <v>54</v>
      </c>
      <c r="J38" s="137" t="s">
        <v>31</v>
      </c>
      <c r="K38" s="7"/>
      <c r="L38" s="8"/>
      <c r="M38" s="93"/>
      <c r="N38" s="8"/>
      <c r="O38" s="323" t="s">
        <v>56</v>
      </c>
      <c r="P38" s="325" t="s">
        <v>230</v>
      </c>
      <c r="Q38" s="14"/>
      <c r="R38" s="8"/>
      <c r="S38" s="7"/>
      <c r="T38" s="8"/>
      <c r="U38" s="11"/>
      <c r="V38" s="12"/>
      <c r="W38" s="161" t="s">
        <v>120</v>
      </c>
      <c r="X38" s="170" t="s">
        <v>23</v>
      </c>
    </row>
    <row r="39" spans="1:33" s="13" customFormat="1" ht="41.25" customHeight="1" x14ac:dyDescent="0.35">
      <c r="A39" s="320"/>
      <c r="B39" s="322"/>
      <c r="C39" s="136" t="s">
        <v>190</v>
      </c>
      <c r="D39" s="137" t="s">
        <v>155</v>
      </c>
      <c r="E39" s="7"/>
      <c r="F39" s="8"/>
      <c r="G39" s="7"/>
      <c r="H39" s="8"/>
      <c r="I39" s="19" t="s">
        <v>50</v>
      </c>
      <c r="J39" s="20" t="s">
        <v>21</v>
      </c>
      <c r="K39" s="7"/>
      <c r="L39" s="8"/>
      <c r="M39" s="152"/>
      <c r="N39" s="147"/>
      <c r="O39" s="324"/>
      <c r="P39" s="326"/>
      <c r="Q39" s="7"/>
      <c r="R39" s="8"/>
      <c r="S39" s="7"/>
      <c r="T39" s="8"/>
      <c r="U39" s="7"/>
      <c r="V39" s="8"/>
      <c r="W39" s="164"/>
      <c r="X39" s="167"/>
    </row>
    <row r="40" spans="1:33" s="13" customFormat="1" ht="40.5" customHeight="1" x14ac:dyDescent="0.35">
      <c r="A40" s="157" t="s">
        <v>64</v>
      </c>
      <c r="B40" s="35" t="s">
        <v>231</v>
      </c>
      <c r="C40" s="73" t="s">
        <v>103</v>
      </c>
      <c r="D40" s="74" t="s">
        <v>31</v>
      </c>
      <c r="E40" s="7" t="s">
        <v>51</v>
      </c>
      <c r="F40" s="8"/>
      <c r="I40" s="7"/>
      <c r="J40" s="8"/>
      <c r="K40" s="8"/>
      <c r="L40" s="21"/>
      <c r="M40" s="8"/>
      <c r="N40" s="21"/>
      <c r="O40" s="158" t="s">
        <v>64</v>
      </c>
      <c r="P40" s="10" t="s">
        <v>231</v>
      </c>
      <c r="Q40" s="159" t="s">
        <v>104</v>
      </c>
      <c r="R40" s="160" t="s">
        <v>23</v>
      </c>
      <c r="S40" s="14"/>
      <c r="T40" s="8"/>
      <c r="U40" s="21"/>
      <c r="V40" s="8"/>
      <c r="W40" s="11"/>
      <c r="X40" s="8"/>
    </row>
    <row r="41" spans="1:33" s="13" customFormat="1" ht="40.5" hidden="1" customHeight="1" x14ac:dyDescent="0.35">
      <c r="A41" s="157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66</v>
      </c>
      <c r="P41" s="10" t="s">
        <v>121</v>
      </c>
      <c r="Q41" s="164"/>
      <c r="R41" s="163"/>
      <c r="S41" s="14"/>
      <c r="T41" s="8"/>
      <c r="U41" s="21"/>
      <c r="V41" s="8"/>
      <c r="W41" s="11"/>
      <c r="X41" s="8"/>
    </row>
    <row r="42" spans="1:33" ht="25" customHeight="1" x14ac:dyDescent="0.35">
      <c r="A42" s="336" t="s">
        <v>3</v>
      </c>
      <c r="B42" s="337"/>
      <c r="C42" s="4" t="s">
        <v>11</v>
      </c>
      <c r="D42" s="4" t="s">
        <v>5</v>
      </c>
      <c r="E42" s="4" t="s">
        <v>12</v>
      </c>
      <c r="F42" s="4" t="s">
        <v>5</v>
      </c>
      <c r="G42" s="4" t="s">
        <v>13</v>
      </c>
      <c r="H42" s="4" t="s">
        <v>5</v>
      </c>
      <c r="I42" s="4" t="s">
        <v>14</v>
      </c>
      <c r="J42" s="4" t="s">
        <v>5</v>
      </c>
      <c r="K42" s="5" t="s">
        <v>9</v>
      </c>
      <c r="L42" s="2" t="s">
        <v>5</v>
      </c>
      <c r="M42" s="5" t="s">
        <v>10</v>
      </c>
      <c r="N42" s="2" t="s">
        <v>5</v>
      </c>
      <c r="O42" s="336" t="s">
        <v>3</v>
      </c>
      <c r="P42" s="337"/>
      <c r="Q42" s="3" t="s">
        <v>11</v>
      </c>
      <c r="R42" s="4" t="s">
        <v>5</v>
      </c>
      <c r="S42" s="4" t="s">
        <v>12</v>
      </c>
      <c r="T42" s="4" t="s">
        <v>5</v>
      </c>
      <c r="U42" s="4" t="s">
        <v>13</v>
      </c>
      <c r="V42" s="4" t="s">
        <v>5</v>
      </c>
      <c r="W42" s="4" t="s">
        <v>14</v>
      </c>
      <c r="X42" s="4" t="s">
        <v>5</v>
      </c>
    </row>
    <row r="43" spans="1:33" s="13" customFormat="1" ht="44.25" customHeight="1" x14ac:dyDescent="0.35">
      <c r="A43" s="319" t="s">
        <v>15</v>
      </c>
      <c r="B43" s="321" t="s">
        <v>232</v>
      </c>
      <c r="C43" s="11"/>
      <c r="D43" s="12"/>
      <c r="E43" s="11"/>
      <c r="F43" s="12"/>
      <c r="G43" s="7"/>
      <c r="H43" s="8"/>
      <c r="I43" s="7"/>
      <c r="J43" s="8"/>
      <c r="K43" s="7"/>
      <c r="L43" s="8"/>
      <c r="M43" s="8"/>
      <c r="N43" s="8"/>
      <c r="O43" s="323" t="s">
        <v>15</v>
      </c>
      <c r="P43" s="325" t="s">
        <v>232</v>
      </c>
      <c r="Q43" s="139"/>
      <c r="R43" s="139"/>
      <c r="S43" s="11"/>
      <c r="T43" s="12"/>
      <c r="U43" s="11"/>
      <c r="V43" s="12"/>
      <c r="W43" s="162"/>
      <c r="X43" s="163"/>
    </row>
    <row r="44" spans="1:33" s="13" customFormat="1" ht="40.5" customHeight="1" x14ac:dyDescent="0.35">
      <c r="A44" s="320"/>
      <c r="B44" s="322"/>
      <c r="C44" s="69" t="s">
        <v>233</v>
      </c>
      <c r="D44" s="69" t="s">
        <v>155</v>
      </c>
      <c r="E44" s="11"/>
      <c r="F44" s="11"/>
      <c r="G44" s="7"/>
      <c r="H44" s="7"/>
      <c r="I44" s="19" t="s">
        <v>171</v>
      </c>
      <c r="J44" s="20" t="s">
        <v>31</v>
      </c>
      <c r="K44" s="7"/>
      <c r="L44" s="8"/>
      <c r="M44" s="7"/>
      <c r="N44" s="8"/>
      <c r="O44" s="324"/>
      <c r="P44" s="326"/>
      <c r="Q44" s="7"/>
      <c r="R44" s="8"/>
      <c r="S44" s="7"/>
      <c r="T44" s="8"/>
      <c r="U44" s="7"/>
      <c r="V44" s="8"/>
      <c r="W44" s="7"/>
      <c r="X44" s="8"/>
    </row>
    <row r="45" spans="1:33" s="13" customFormat="1" ht="46.5" customHeight="1" x14ac:dyDescent="0.35">
      <c r="A45" s="319" t="s">
        <v>24</v>
      </c>
      <c r="B45" s="321" t="s">
        <v>234</v>
      </c>
      <c r="C45" s="7"/>
      <c r="D45" s="8"/>
      <c r="E45" s="69" t="s">
        <v>235</v>
      </c>
      <c r="F45" s="69" t="s">
        <v>155</v>
      </c>
      <c r="G45" s="7"/>
      <c r="H45" s="8"/>
      <c r="I45" s="136" t="s">
        <v>157</v>
      </c>
      <c r="J45" s="137" t="s">
        <v>21</v>
      </c>
      <c r="K45" s="75"/>
      <c r="L45" s="8"/>
      <c r="M45" s="7"/>
      <c r="N45" s="8"/>
      <c r="O45" s="323" t="s">
        <v>24</v>
      </c>
      <c r="P45" s="325" t="s">
        <v>234</v>
      </c>
      <c r="Q45" s="14"/>
      <c r="R45" s="8"/>
      <c r="S45" s="11"/>
      <c r="T45" s="12"/>
      <c r="U45" s="139"/>
      <c r="V45" s="139"/>
      <c r="W45" s="139"/>
      <c r="X45" s="139"/>
    </row>
    <row r="46" spans="1:33" s="13" customFormat="1" ht="46.5" customHeight="1" x14ac:dyDescent="0.35">
      <c r="A46" s="327"/>
      <c r="B46" s="322"/>
      <c r="C46" s="7"/>
      <c r="D46" s="8"/>
      <c r="E46" s="19" t="s">
        <v>114</v>
      </c>
      <c r="F46" s="19" t="s">
        <v>18</v>
      </c>
      <c r="G46" s="7"/>
      <c r="H46" s="8"/>
      <c r="I46" s="16" t="s">
        <v>80</v>
      </c>
      <c r="J46" s="16" t="s">
        <v>31</v>
      </c>
      <c r="K46" s="19" t="s">
        <v>81</v>
      </c>
      <c r="L46" s="20" t="s">
        <v>31</v>
      </c>
      <c r="M46" s="7"/>
      <c r="N46" s="7"/>
      <c r="O46" s="328"/>
      <c r="P46" s="326"/>
      <c r="Q46" s="7"/>
      <c r="R46" s="8"/>
      <c r="S46" s="7"/>
      <c r="T46" s="8"/>
      <c r="U46" s="7"/>
      <c r="V46" s="119"/>
      <c r="W46" s="150" t="s">
        <v>236</v>
      </c>
      <c r="X46" s="151" t="s">
        <v>23</v>
      </c>
    </row>
    <row r="47" spans="1:33" s="13" customFormat="1" ht="43.5" customHeight="1" x14ac:dyDescent="0.35">
      <c r="A47" s="319" t="s">
        <v>34</v>
      </c>
      <c r="B47" s="321" t="s">
        <v>237</v>
      </c>
      <c r="C47" s="7"/>
      <c r="D47" s="8"/>
      <c r="E47" s="7"/>
      <c r="F47" s="8"/>
      <c r="G47" s="136" t="s">
        <v>187</v>
      </c>
      <c r="H47" s="137" t="s">
        <v>155</v>
      </c>
      <c r="I47" s="69" t="s">
        <v>238</v>
      </c>
      <c r="J47" s="69" t="s">
        <v>18</v>
      </c>
      <c r="K47" s="73" t="s">
        <v>239</v>
      </c>
      <c r="L47" s="74" t="s">
        <v>18</v>
      </c>
      <c r="M47" s="7"/>
      <c r="N47" s="8"/>
      <c r="O47" s="323" t="s">
        <v>34</v>
      </c>
      <c r="P47" s="325" t="s">
        <v>237</v>
      </c>
      <c r="Q47" s="7"/>
      <c r="R47" s="8"/>
      <c r="S47" s="7"/>
      <c r="T47" s="8"/>
      <c r="U47" s="7"/>
      <c r="V47" s="103"/>
      <c r="W47" s="161" t="s">
        <v>240</v>
      </c>
      <c r="X47" s="170" t="s">
        <v>23</v>
      </c>
    </row>
    <row r="48" spans="1:33" s="13" customFormat="1" ht="43.5" customHeight="1" x14ac:dyDescent="0.35">
      <c r="A48" s="327"/>
      <c r="B48" s="322"/>
      <c r="C48" s="7"/>
      <c r="D48" s="8"/>
      <c r="E48" s="19" t="s">
        <v>191</v>
      </c>
      <c r="F48" s="20" t="s">
        <v>31</v>
      </c>
      <c r="G48" s="7"/>
      <c r="H48" s="12"/>
      <c r="I48" s="136" t="s">
        <v>241</v>
      </c>
      <c r="J48" s="137" t="s">
        <v>21</v>
      </c>
      <c r="K48" s="75"/>
      <c r="L48" s="8"/>
      <c r="M48" s="7"/>
      <c r="N48" s="8"/>
      <c r="O48" s="328"/>
      <c r="P48" s="326"/>
      <c r="Q48" s="7"/>
      <c r="R48" s="8"/>
      <c r="S48" s="7"/>
      <c r="T48" s="8"/>
      <c r="U48" s="129"/>
      <c r="V48" s="103"/>
      <c r="W48" s="7"/>
      <c r="X48" s="8"/>
    </row>
    <row r="49" spans="1:24" s="13" customFormat="1" ht="40.5" customHeight="1" x14ac:dyDescent="0.35">
      <c r="A49" s="319" t="s">
        <v>45</v>
      </c>
      <c r="B49" s="321" t="s">
        <v>242</v>
      </c>
      <c r="C49" s="7"/>
      <c r="D49" s="8"/>
      <c r="E49" s="19" t="s">
        <v>92</v>
      </c>
      <c r="F49" s="20" t="s">
        <v>155</v>
      </c>
      <c r="G49" s="16" t="s">
        <v>63</v>
      </c>
      <c r="H49" s="16" t="s">
        <v>31</v>
      </c>
      <c r="I49" s="136" t="s">
        <v>100</v>
      </c>
      <c r="J49" s="137" t="s">
        <v>31</v>
      </c>
      <c r="K49" s="136" t="s">
        <v>91</v>
      </c>
      <c r="L49" s="137" t="s">
        <v>18</v>
      </c>
      <c r="M49" s="7"/>
      <c r="O49" s="323" t="s">
        <v>45</v>
      </c>
      <c r="P49" s="325" t="s">
        <v>242</v>
      </c>
      <c r="Q49" s="159" t="s">
        <v>59</v>
      </c>
      <c r="R49" s="160" t="s">
        <v>23</v>
      </c>
      <c r="S49" s="11"/>
      <c r="T49" s="8"/>
      <c r="U49" s="7"/>
      <c r="V49" s="119"/>
      <c r="W49" s="161" t="s">
        <v>228</v>
      </c>
      <c r="X49" s="170" t="s">
        <v>23</v>
      </c>
    </row>
    <row r="50" spans="1:24" s="13" customFormat="1" ht="40.5" customHeight="1" x14ac:dyDescent="0.35">
      <c r="A50" s="320"/>
      <c r="B50" s="322"/>
      <c r="C50" s="7"/>
      <c r="D50" s="8"/>
      <c r="E50" s="16" t="s">
        <v>29</v>
      </c>
      <c r="F50" s="16" t="s">
        <v>21</v>
      </c>
      <c r="G50" s="7"/>
      <c r="H50" s="8"/>
      <c r="I50" s="69" t="s">
        <v>243</v>
      </c>
      <c r="J50" s="69" t="s">
        <v>18</v>
      </c>
      <c r="K50" s="7"/>
      <c r="L50" s="8"/>
      <c r="M50" s="89"/>
      <c r="N50" s="8"/>
      <c r="O50" s="324"/>
      <c r="P50" s="326"/>
      <c r="Q50" s="7"/>
      <c r="R50" s="8"/>
      <c r="S50" s="7"/>
      <c r="T50" s="8"/>
      <c r="U50" s="7"/>
      <c r="V50" s="119"/>
      <c r="W50" s="7"/>
      <c r="X50" s="8"/>
    </row>
    <row r="51" spans="1:24" s="13" customFormat="1" ht="40.5" customHeight="1" x14ac:dyDescent="0.35">
      <c r="A51" s="319" t="s">
        <v>56</v>
      </c>
      <c r="B51" s="321" t="s">
        <v>244</v>
      </c>
      <c r="C51" s="136" t="s">
        <v>95</v>
      </c>
      <c r="D51" s="137" t="s">
        <v>21</v>
      </c>
      <c r="E51" s="136" t="s">
        <v>74</v>
      </c>
      <c r="F51" s="137" t="s">
        <v>21</v>
      </c>
      <c r="G51" s="136" t="s">
        <v>86</v>
      </c>
      <c r="H51" s="137" t="s">
        <v>31</v>
      </c>
      <c r="I51" s="136" t="s">
        <v>217</v>
      </c>
      <c r="J51" s="137" t="s">
        <v>31</v>
      </c>
      <c r="L51" s="8"/>
      <c r="M51" s="7"/>
      <c r="N51" s="7"/>
      <c r="O51" s="323" t="s">
        <v>56</v>
      </c>
      <c r="P51" s="325" t="s">
        <v>244</v>
      </c>
      <c r="Q51" s="7"/>
      <c r="R51" s="8"/>
      <c r="S51" s="139"/>
      <c r="T51" s="139"/>
      <c r="U51" s="7"/>
      <c r="V51" s="119"/>
      <c r="W51" s="161" t="s">
        <v>120</v>
      </c>
      <c r="X51" s="170" t="s">
        <v>23</v>
      </c>
    </row>
    <row r="52" spans="1:24" s="13" customFormat="1" ht="45" customHeight="1" x14ac:dyDescent="0.35">
      <c r="A52" s="320"/>
      <c r="B52" s="322"/>
      <c r="C52" s="7"/>
      <c r="D52" s="8"/>
      <c r="E52" s="7"/>
      <c r="F52" s="8"/>
      <c r="G52" s="7"/>
      <c r="H52" s="8"/>
      <c r="I52" s="73" t="s">
        <v>245</v>
      </c>
      <c r="J52" s="74" t="s">
        <v>18</v>
      </c>
      <c r="K52" s="73" t="s">
        <v>246</v>
      </c>
      <c r="L52" s="74" t="s">
        <v>21</v>
      </c>
      <c r="M52" s="7"/>
      <c r="N52" s="8"/>
      <c r="O52" s="324"/>
      <c r="P52" s="326"/>
      <c r="Q52" s="11"/>
      <c r="R52" s="12"/>
      <c r="S52" s="11"/>
      <c r="T52" s="12"/>
      <c r="U52" s="7"/>
      <c r="V52" s="119"/>
      <c r="W52" s="7"/>
      <c r="X52" s="8"/>
    </row>
    <row r="53" spans="1:24" s="13" customFormat="1" ht="42.75" customHeight="1" x14ac:dyDescent="0.35">
      <c r="A53" s="157" t="s">
        <v>64</v>
      </c>
      <c r="B53" s="98" t="s">
        <v>247</v>
      </c>
      <c r="C53" s="7"/>
      <c r="D53" s="8"/>
      <c r="E53" s="11"/>
      <c r="F53" s="12"/>
      <c r="G53" s="77"/>
      <c r="H53" s="8"/>
      <c r="I53" s="7"/>
      <c r="J53" s="8"/>
      <c r="K53" s="7"/>
      <c r="L53" s="8"/>
      <c r="M53" s="11"/>
      <c r="N53" s="8"/>
      <c r="O53" s="158" t="s">
        <v>64</v>
      </c>
      <c r="P53" s="97" t="s">
        <v>247</v>
      </c>
      <c r="Q53" s="159" t="s">
        <v>104</v>
      </c>
      <c r="R53" s="160" t="s">
        <v>23</v>
      </c>
      <c r="S53" s="11"/>
      <c r="T53" s="8"/>
      <c r="U53" s="106"/>
      <c r="V53" s="148"/>
      <c r="W53" s="164"/>
      <c r="X53" s="167"/>
    </row>
    <row r="54" spans="1:24" s="13" customFormat="1" ht="42.75" customHeight="1" x14ac:dyDescent="0.35">
      <c r="A54" s="157" t="s">
        <v>66</v>
      </c>
      <c r="B54" s="98" t="s">
        <v>248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66</v>
      </c>
      <c r="P54" s="97" t="s">
        <v>248</v>
      </c>
      <c r="Q54" s="164"/>
      <c r="R54" s="163"/>
      <c r="S54" s="11"/>
      <c r="T54" s="8"/>
      <c r="U54" s="106"/>
      <c r="V54" s="148"/>
      <c r="W54" s="164"/>
      <c r="X54" s="167"/>
    </row>
    <row r="55" spans="1:24" ht="29.25" customHeight="1" x14ac:dyDescent="0.35">
      <c r="E55" t="s">
        <v>51</v>
      </c>
      <c r="I55" s="24" t="s">
        <v>135</v>
      </c>
      <c r="J55" s="25"/>
      <c r="K55" s="26">
        <f>2*(COUNTIF($C$4:$J$15,"TRANG")+COUNTIF($Q$4:$X$15,"TRANG")-COUNTIF(G15:J15,"TRANG"))</f>
        <v>12</v>
      </c>
      <c r="L55" s="26">
        <f>2*(COUNTIF($M$4:$N$15,"TRANG")+COUNTIF(K4:L15,"TRANG"))</f>
        <v>2</v>
      </c>
      <c r="M55" s="26">
        <f>2*(COUNTIF($C$4:$J$15,"TRANG")+COUNTIF($Q$4:$X$15,"TRANG")-COUNTIF(I15:L15,"TRANG"))</f>
        <v>12</v>
      </c>
      <c r="N55" s="26">
        <f>2*(COUNTIF($M$4:$N$15,"TRANG")+COUNTIF(K4:L15,"TRANG"))</f>
        <v>2</v>
      </c>
      <c r="O55" s="340">
        <f>SUM(M55:N55)</f>
        <v>14</v>
      </c>
      <c r="P55" s="340"/>
      <c r="Q55" s="72" t="s">
        <v>135</v>
      </c>
      <c r="R55" s="26">
        <f t="shared" ref="R55:S59" si="0">M55+M61+M67+M74</f>
        <v>60</v>
      </c>
      <c r="S55" s="26">
        <f t="shared" si="0"/>
        <v>8</v>
      </c>
      <c r="T55" s="26">
        <f>SUM(R55:S55)</f>
        <v>68</v>
      </c>
    </row>
    <row r="56" spans="1:24" ht="29.25" customHeight="1" x14ac:dyDescent="0.35">
      <c r="I56" s="27" t="s">
        <v>136</v>
      </c>
      <c r="J56" s="28"/>
      <c r="K56" s="29">
        <f>2*(COUNTIF($C$4:$J$15,"UYÊN")+COUNTIF($Q$4:$X$15,"UYÊN")-COUNTIF(G15:J15,"UYÊN"))</f>
        <v>6</v>
      </c>
      <c r="L56" s="29">
        <f>2*(COUNTIF($M$4:$N$15,"UYÊN")+COUNTIF(K4:L15,"UYÊN"))</f>
        <v>0</v>
      </c>
      <c r="M56" s="29">
        <f>2*(COUNTIF($C$4:$J$15,"UYÊN")+COUNTIF($Q$4:$X$15,"UYÊN")-COUNTIF(I15:L15,"UYÊN"))</f>
        <v>6</v>
      </c>
      <c r="N56" s="29">
        <f>2*(COUNTIF($M$4:$N$15,"UYÊN")+COUNTIF(K4:L15,"UYÊN"))</f>
        <v>0</v>
      </c>
      <c r="O56" s="341">
        <f>SUM(M56:N56)</f>
        <v>6</v>
      </c>
      <c r="P56" s="341"/>
      <c r="Q56" s="47" t="s">
        <v>136</v>
      </c>
      <c r="R56" s="29">
        <f t="shared" si="0"/>
        <v>30</v>
      </c>
      <c r="S56" s="29">
        <f t="shared" si="0"/>
        <v>0</v>
      </c>
      <c r="T56" s="29">
        <f>SUM(R56:S56)</f>
        <v>30</v>
      </c>
    </row>
    <row r="57" spans="1:24" ht="29.25" customHeight="1" x14ac:dyDescent="0.35">
      <c r="I57" s="37" t="s">
        <v>137</v>
      </c>
      <c r="J57" s="38"/>
      <c r="K57" s="20">
        <f>2*(COUNTIF($C$4:$J$15,"NHU")+COUNTIF($Q$4:$X$15,"NHU")-COUNTIF(G15:J15,"NHU"))</f>
        <v>4</v>
      </c>
      <c r="L57" s="20">
        <f>2*(COUNTIF($M$4:$N$15,"NHU")+COUNTIF(K4:L15,"NHU"))</f>
        <v>0</v>
      </c>
      <c r="M57" s="20">
        <f>2*(COUNTIF($C$4:$J$15,"NHU")+COUNTIF($Q$4:$X$15,"NHU")-COUNTIF(I15:L15,"NHU"))</f>
        <v>4</v>
      </c>
      <c r="N57" s="20">
        <f>2*(COUNTIF($M$4:$N$15,"NHU")+COUNTIF(K4:L15,"NHU"))</f>
        <v>0</v>
      </c>
      <c r="O57" s="342">
        <f>SUM(M57:N57)</f>
        <v>4</v>
      </c>
      <c r="P57" s="342"/>
      <c r="Q57" s="48" t="s">
        <v>137</v>
      </c>
      <c r="R57" s="20">
        <f t="shared" si="0"/>
        <v>30</v>
      </c>
      <c r="S57" s="20">
        <f t="shared" si="0"/>
        <v>0</v>
      </c>
      <c r="T57" s="20">
        <f>SUM(R57:S57)</f>
        <v>30</v>
      </c>
    </row>
    <row r="58" spans="1:24" ht="29.25" customHeight="1" x14ac:dyDescent="0.35">
      <c r="G58" t="s">
        <v>51</v>
      </c>
      <c r="I58" s="30" t="s">
        <v>138</v>
      </c>
      <c r="J58" s="31"/>
      <c r="K58" s="15">
        <f>2*(COUNTIF($C$4:$J$15,"NGUYÊN")+COUNTIF($Q$4:$X$15,"NGUYÊN")-COUNTIF(G15:J15,"NGUYÊN"))</f>
        <v>8</v>
      </c>
      <c r="L58" s="15">
        <f>2*(COUNTIF($M$4:$N$15,"NGUYÊN")+COUNTIF(K3:L13,"NGUYÊN"))</f>
        <v>0</v>
      </c>
      <c r="M58" s="15">
        <f>2*(COUNTIF($C$4:$J$15,"NGUYÊN")+COUNTIF($Q$4:$X$15,"NGUYÊN")-COUNTIF(I15:L15,"NGUYÊN"))</f>
        <v>8</v>
      </c>
      <c r="N58" s="15">
        <f>2*(COUNTIF($M$4:$N$15,"NGUYÊN")+COUNTIF(K3:L13,"NGUYÊN"))</f>
        <v>0</v>
      </c>
      <c r="O58" s="343">
        <f>SUM(M58:N58)</f>
        <v>8</v>
      </c>
      <c r="P58" s="343"/>
      <c r="Q58" s="49" t="s">
        <v>138</v>
      </c>
      <c r="R58" s="15">
        <f t="shared" si="0"/>
        <v>26</v>
      </c>
      <c r="S58" s="15">
        <f t="shared" si="0"/>
        <v>6</v>
      </c>
      <c r="T58" s="15">
        <f>SUM(R58:S58)</f>
        <v>32</v>
      </c>
    </row>
    <row r="59" spans="1:24" ht="29.25" customHeight="1" x14ac:dyDescent="0.35">
      <c r="I59" s="39" t="s">
        <v>139</v>
      </c>
      <c r="J59" s="40"/>
      <c r="K59" s="41">
        <f>2*(COUNTIF($C$4:$J$15,"DÂN")+COUNTIF($Q$4:$X$15,"DÂN")-COUNTIF(G16:J16,"DÂN"))</f>
        <v>6</v>
      </c>
      <c r="L59" s="41">
        <f>2*(COUNTIF($M$4:$N$15,"DÂN")+COUNTIF(K4:L15,"DÂN"))</f>
        <v>2</v>
      </c>
      <c r="M59" s="41">
        <f>2*(COUNTIF($C$4:$J$15,"DÂN")+COUNTIF($Q$4:$X$15,"DÂN")-COUNTIF(I16:L16,"DÂN"))</f>
        <v>6</v>
      </c>
      <c r="N59" s="41">
        <f>2*(COUNTIF($M$4:$N$15,"DÂN")+COUNTIF(K4:L15,"DÂN"))</f>
        <v>2</v>
      </c>
      <c r="O59" s="344">
        <f>SUM(M59:N59)</f>
        <v>8</v>
      </c>
      <c r="P59" s="344"/>
      <c r="Q59" s="41" t="s">
        <v>139</v>
      </c>
      <c r="R59" s="41">
        <f t="shared" si="0"/>
        <v>40</v>
      </c>
      <c r="S59" s="41">
        <f t="shared" si="0"/>
        <v>6</v>
      </c>
      <c r="T59" s="41">
        <f>SUM(R59:S59)</f>
        <v>46</v>
      </c>
    </row>
    <row r="60" spans="1:24" ht="29.25" customHeight="1" x14ac:dyDescent="0.35">
      <c r="I60" s="22" t="s">
        <v>140</v>
      </c>
      <c r="J60" s="33"/>
      <c r="K60" s="23" t="s">
        <v>3</v>
      </c>
      <c r="L60" s="23" t="s">
        <v>141</v>
      </c>
      <c r="M60" s="23" t="s">
        <v>3</v>
      </c>
      <c r="N60" s="23" t="s">
        <v>141</v>
      </c>
      <c r="O60" s="345" t="s">
        <v>142</v>
      </c>
      <c r="P60" s="345"/>
      <c r="T60" s="94"/>
      <c r="U60" t="s">
        <v>143</v>
      </c>
    </row>
    <row r="61" spans="1:24" ht="29.25" customHeight="1" x14ac:dyDescent="0.35">
      <c r="I61" s="24" t="s">
        <v>135</v>
      </c>
      <c r="J61" s="25"/>
      <c r="K61" s="26">
        <f>2*(COUNTIF($C$17:$J$28,"TRANG")+COUNTIF($Q$17:$X$28,"TRANG")-COUNTIF(G28:J28,"TRANG"))</f>
        <v>20</v>
      </c>
      <c r="L61" s="26">
        <f>2*(COUNTIF($M$17:$N$28,"TRANG")+COUNTIF(K17:L28,"TRANG"))</f>
        <v>2</v>
      </c>
      <c r="M61" s="26">
        <f>2*(COUNTIF($C$17:$J$28,"TRANG")+COUNTIF($Q$17:$X$28,"TRANG")-COUNTIF(I28:L28,"TRANG"))</f>
        <v>20</v>
      </c>
      <c r="N61" s="26">
        <f>2*(COUNTIF($M$17:$N$28,"TRANG")+COUNTIF(K17:L28,"TRANG"))</f>
        <v>2</v>
      </c>
      <c r="O61" s="340">
        <f>SUM(M61:N61)</f>
        <v>22</v>
      </c>
      <c r="P61" s="340"/>
      <c r="T61" s="94"/>
    </row>
    <row r="62" spans="1:24" ht="29.25" customHeight="1" x14ac:dyDescent="0.35">
      <c r="I62" s="27" t="s">
        <v>136</v>
      </c>
      <c r="J62" s="28"/>
      <c r="K62" s="47">
        <f>2*(COUNTIF($C$17:$J$28,"UYÊN")+COUNTIF($Q$17:$X$28,"UYÊN")-COUNTIF(G29:J29,"UYÊN"))</f>
        <v>8</v>
      </c>
      <c r="L62" s="29">
        <f>2*(COUNTIF($M$17:$N$28,"UYÊN")+COUNTIF(K17:L28,"UYÊN"))</f>
        <v>0</v>
      </c>
      <c r="M62" s="47">
        <f>2*(COUNTIF($C$17:$J$28,"UYÊN")+COUNTIF($Q$17:$X$28,"UYÊN")-COUNTIF(I29:L29,"UYÊN"))</f>
        <v>8</v>
      </c>
      <c r="N62" s="29">
        <f>2*(COUNTIF($M$17:$N$28,"UYÊN")+COUNTIF(K17:L28,"UYÊN"))</f>
        <v>0</v>
      </c>
      <c r="O62" s="341">
        <f>SUM(M62:N62)</f>
        <v>8</v>
      </c>
      <c r="P62" s="341"/>
      <c r="T62" s="94"/>
    </row>
    <row r="63" spans="1:24" ht="29.25" customHeight="1" x14ac:dyDescent="0.6">
      <c r="H63" s="34"/>
      <c r="I63" s="37" t="s">
        <v>137</v>
      </c>
      <c r="J63" s="38"/>
      <c r="K63" s="48">
        <f>2*(COUNTIF($C$17:$J$28,"NHU")+COUNTIF($Q$17:$X$28,"NHU")-COUNTIF(G29:J31,"NHU"))</f>
        <v>2</v>
      </c>
      <c r="L63" s="20">
        <f>2*(COUNTIF($M$17:$N$28,"TUẤN")+COUNTIF(K17:L28,"TUẤN"))</f>
        <v>0</v>
      </c>
      <c r="M63" s="48">
        <f>2*(COUNTIF($C$17:$J$28,"NHU")+COUNTIF($Q$17:$X$28,"NHU")-COUNTIF(I29:L31,"NHU"))</f>
        <v>2</v>
      </c>
      <c r="N63" s="20">
        <f>2*(COUNTIF($M$17:$N$28,"NHU")+COUNTIF(K17:L28,"NHU"))</f>
        <v>0</v>
      </c>
      <c r="O63" s="342">
        <f>SUM(M63:N63)</f>
        <v>2</v>
      </c>
      <c r="P63" s="342"/>
      <c r="T63" s="94"/>
    </row>
    <row r="64" spans="1:24" ht="29.25" customHeight="1" x14ac:dyDescent="0.6">
      <c r="H64" s="34"/>
      <c r="I64" s="30" t="s">
        <v>138</v>
      </c>
      <c r="J64" s="31"/>
      <c r="K64" s="49">
        <f>2*(COUNTIF($C$17:$J$28,"NGUYÊN")+COUNTIF($Q$17:$X$28,"NGUYÊN")-COUNTIF(G31:J32,"NGUYÊN"))</f>
        <v>10</v>
      </c>
      <c r="L64" s="15">
        <f>2*(COUNTIF($M$17:$N$28,"NGUYÊN")+COUNTIF(K16:L26,"NGUYÊN"))</f>
        <v>2</v>
      </c>
      <c r="M64" s="15">
        <f>2*(COUNTIF($C$4:$J$15,"NGUYÊN")+COUNTIF($Q$4:$X$15,"NGUYÊN")-COUNTIF(H21:J21,"NGUYÊN"))</f>
        <v>8</v>
      </c>
      <c r="N64" s="15">
        <f>2*(COUNTIF($M$17:$N$28,"NGUYÊN")+COUNTIF(K16:L26,"NGUYÊN"))</f>
        <v>2</v>
      </c>
      <c r="O64" s="343">
        <f>SUM(M64:N64)</f>
        <v>10</v>
      </c>
      <c r="P64" s="343"/>
      <c r="T64" s="94"/>
    </row>
    <row r="65" spans="1:20" ht="29.25" customHeight="1" x14ac:dyDescent="0.6">
      <c r="H65" s="34"/>
      <c r="I65" s="39" t="s">
        <v>139</v>
      </c>
      <c r="J65" s="40"/>
      <c r="K65" s="71">
        <f>2*(COUNTIF($C$17:$J$28,"DÂN")+COUNTIF($Q$17:$X$28,"DÂN")-COUNTIF(G32:J33,"DÂN"))</f>
        <v>14</v>
      </c>
      <c r="L65" s="41">
        <f>2*(COUNTIF($M$17:$N$28,"DÂN")+COUNTIF(K17:L28,"DÂN"))</f>
        <v>0</v>
      </c>
      <c r="M65" s="71">
        <f>2*(COUNTIF($C$17:$J$28,"DÂN")+COUNTIF($Q$17:$X$28,"DÂN")-COUNTIF(I32:L33,"DÂN"))</f>
        <v>14</v>
      </c>
      <c r="N65" s="41">
        <f>2*(COUNTIF($M$17:$N$28,"DÂN")+COUNTIF(K17:L28,"DÂN"))</f>
        <v>0</v>
      </c>
      <c r="O65" s="344">
        <f>SUM(M65:N65)</f>
        <v>14</v>
      </c>
      <c r="P65" s="344"/>
      <c r="T65" s="94"/>
    </row>
    <row r="66" spans="1:20" ht="29.25" customHeight="1" x14ac:dyDescent="0.35">
      <c r="I66" s="22" t="s">
        <v>144</v>
      </c>
      <c r="J66" s="33"/>
      <c r="K66" s="23" t="s">
        <v>3</v>
      </c>
      <c r="L66" s="23" t="s">
        <v>141</v>
      </c>
      <c r="M66" s="23" t="s">
        <v>3</v>
      </c>
      <c r="N66" s="23" t="s">
        <v>141</v>
      </c>
      <c r="O66" s="345" t="s">
        <v>142</v>
      </c>
      <c r="P66" s="345"/>
      <c r="T66" s="94"/>
    </row>
    <row r="67" spans="1:20" ht="29.25" customHeight="1" x14ac:dyDescent="0.35">
      <c r="G67" s="346"/>
      <c r="I67" s="24" t="s">
        <v>135</v>
      </c>
      <c r="J67" s="25"/>
      <c r="K67" s="26">
        <f>2*(COUNTIF($C$30:$J$41,"TRANG")+COUNTIF($Q$30:$X$41,"TRANG")-COUNTIF($G$41:$J$41,"TRANG"))</f>
        <v>14</v>
      </c>
      <c r="L67" s="26">
        <f>2*(COUNTIF($M$30:$N$41,"TRANG")+COUNTIF(K31:L41,"TRANG"))</f>
        <v>2</v>
      </c>
      <c r="M67" s="26">
        <f>2*(COUNTIF($C$30:$J$41,"TRANG")+COUNTIF($Q$30:$X$41,"TRANG")-COUNTIF($G$41:$J$41,"TRANG"))</f>
        <v>14</v>
      </c>
      <c r="N67" s="26">
        <f>2*(COUNTIF($M$30:$N$41,"TRANG")+COUNTIF(K31:L41,"TRANG"))</f>
        <v>2</v>
      </c>
      <c r="O67" s="340">
        <f>SUM(M67:N67)</f>
        <v>16</v>
      </c>
      <c r="P67" s="340"/>
      <c r="T67" s="94"/>
    </row>
    <row r="68" spans="1:20" ht="29.25" customHeight="1" x14ac:dyDescent="0.35">
      <c r="G68" s="346"/>
      <c r="I68" s="27" t="s">
        <v>136</v>
      </c>
      <c r="J68" s="28"/>
      <c r="K68" s="29">
        <f>2*(COUNTIF($C$30:$J$41,"UYÊN")+COUNTIF($Q$30:$X$41,"UYÊN")-COUNTIF($G$41:$J$41,"UYÊN"))</f>
        <v>8</v>
      </c>
      <c r="L68" s="29">
        <f>2*(COUNTIF($M$30:$N$41,"UYÊN")+COUNTIF(K31:L41,"UYÊN"))</f>
        <v>0</v>
      </c>
      <c r="M68" s="29">
        <f>2*(COUNTIF($C$30:$J$41,"UYÊN")+COUNTIF($Q$30:$X$41,"UYÊN")-COUNTIF($G$41:$J$41,"UYÊN"))</f>
        <v>8</v>
      </c>
      <c r="N68" s="29">
        <f>2*(COUNTIF($M$30:$N$41,"UYÊN")+COUNTIF(K31:L41,"UYÊN"))</f>
        <v>0</v>
      </c>
      <c r="O68" s="341">
        <f>SUM(M68:N68)</f>
        <v>8</v>
      </c>
      <c r="P68" s="341"/>
      <c r="T68" s="94"/>
    </row>
    <row r="69" spans="1:20" ht="29.25" customHeight="1" x14ac:dyDescent="0.35">
      <c r="G69" s="346"/>
      <c r="I69" s="37" t="s">
        <v>137</v>
      </c>
      <c r="J69" s="38"/>
      <c r="K69" s="20">
        <f>2*(COUNTIF($C$30:$J$41,"NHU")+COUNTIF($Q$30:$X$41,"NHU")-COUNTIF($G$41:$J$41,"NHU"))</f>
        <v>12</v>
      </c>
      <c r="L69" s="20">
        <f>2*(COUNTIF($M$30:$N$41,"TUẤN")+COUNTIF(K31:L41,"TUẤN"))</f>
        <v>0</v>
      </c>
      <c r="M69" s="20">
        <f>2*(COUNTIF($C$30:$J$41,"NHU")+COUNTIF($Q$30:$X$41,"NHU")-COUNTIF($G$41:$J$41,"NHU"))</f>
        <v>12</v>
      </c>
      <c r="N69" s="20">
        <f>2*(COUNTIF($M$30:$N$41,"NHU")+COUNTIF(K31:L41,"NHU"))</f>
        <v>0</v>
      </c>
      <c r="O69" s="342">
        <f>SUM(M69:N69)</f>
        <v>12</v>
      </c>
      <c r="P69" s="342"/>
      <c r="T69" s="94"/>
    </row>
    <row r="70" spans="1:20" ht="29.25" customHeight="1" x14ac:dyDescent="0.35">
      <c r="G70" s="346"/>
      <c r="I70" s="30" t="s">
        <v>138</v>
      </c>
      <c r="J70" s="31"/>
      <c r="K70" s="15">
        <f>2*(COUNTIF($C$30:$J$41,"NGUYÊN")+COUNTIF($Q$30:$X$41,"NGUYÊN")-COUNTIF($G$41:$J$41,"NGUYÊN"))</f>
        <v>2</v>
      </c>
      <c r="L70" s="15">
        <f>2*(COUNTIF($M$30:$N$41,"NGUYÊN")+COUNTIF(K29:L39,"NGUYÊN"))</f>
        <v>0</v>
      </c>
      <c r="M70" s="15">
        <f>2*(COUNTIF($C$30:$J$41,"NGUYÊN")+COUNTIF($Q$30:$X$41,"NGUYÊN")-COUNTIF($G$41:$J$41,"NGUYÊN"))</f>
        <v>2</v>
      </c>
      <c r="N70" s="15">
        <f>2*(COUNTIF($M$30:$N$41,"NGUYÊN")+COUNTIF(K29:L39,"NGUYÊN"))</f>
        <v>0</v>
      </c>
      <c r="O70" s="343">
        <f>SUM(M70:N70)</f>
        <v>2</v>
      </c>
      <c r="P70" s="343"/>
      <c r="T70" s="94"/>
    </row>
    <row r="71" spans="1:20" ht="29.25" customHeight="1" x14ac:dyDescent="0.35">
      <c r="G71" s="346"/>
      <c r="I71" s="39" t="s">
        <v>139</v>
      </c>
      <c r="J71" s="40"/>
      <c r="K71" s="41">
        <f>2*(COUNTIF($C$30:$J$41,"DÂN")+COUNTIF($Q$30:$X$41,"DÂN")-COUNTIF($G$41:$J$41,"DÂN"))</f>
        <v>10</v>
      </c>
      <c r="L71" s="41">
        <f>2*(COUNTIF($M$30:$N$41,"DÂN")+COUNTIF(K31:L41,"DÂN"))</f>
        <v>2</v>
      </c>
      <c r="M71" s="41">
        <f>2*(COUNTIF($C$30:$J$41,"DÂN")+COUNTIF($Q$30:$X$41,"DÂN")-COUNTIF($G$41:$J$41,"DÂN"))</f>
        <v>10</v>
      </c>
      <c r="N71" s="41">
        <f>2*(COUNTIF($M$30:$N$41,"DÂN")+COUNTIF(K31:L41,"DÂN"))</f>
        <v>2</v>
      </c>
      <c r="O71" s="344">
        <f>SUM(M71:N71)</f>
        <v>12</v>
      </c>
      <c r="P71" s="344"/>
      <c r="T71" s="94"/>
    </row>
    <row r="72" spans="1:20" ht="29.25" customHeight="1" x14ac:dyDescent="0.35">
      <c r="G72" s="86"/>
      <c r="I72" s="22" t="s">
        <v>145</v>
      </c>
      <c r="J72" s="22"/>
      <c r="K72" s="23" t="s">
        <v>3</v>
      </c>
      <c r="L72" s="23" t="s">
        <v>141</v>
      </c>
      <c r="M72" s="23" t="s">
        <v>3</v>
      </c>
      <c r="N72" s="23" t="s">
        <v>141</v>
      </c>
      <c r="O72" s="345" t="s">
        <v>142</v>
      </c>
      <c r="P72" s="345"/>
      <c r="Q72" s="23" t="s">
        <v>146</v>
      </c>
      <c r="R72" s="23" t="s">
        <v>3</v>
      </c>
      <c r="S72" s="23" t="s">
        <v>141</v>
      </c>
      <c r="T72" s="23" t="s">
        <v>142</v>
      </c>
    </row>
    <row r="73" spans="1:20" ht="29.25" customHeight="1" x14ac:dyDescent="0.35">
      <c r="I73" s="22" t="s">
        <v>147</v>
      </c>
      <c r="J73" s="33"/>
      <c r="K73" s="23" t="s">
        <v>3</v>
      </c>
      <c r="L73" s="23" t="s">
        <v>141</v>
      </c>
      <c r="M73" s="23" t="s">
        <v>3</v>
      </c>
      <c r="N73" s="23" t="s">
        <v>141</v>
      </c>
      <c r="O73" s="345" t="s">
        <v>142</v>
      </c>
      <c r="P73" s="345"/>
      <c r="T73" s="94"/>
    </row>
    <row r="74" spans="1:20" ht="29.25" customHeight="1" x14ac:dyDescent="0.35">
      <c r="I74" s="24" t="s">
        <v>135</v>
      </c>
      <c r="J74" s="25"/>
      <c r="K74" s="26">
        <f>2*(COUNTIF($C$43:$J$54,"TRANG")+COUNTIF($Q$43:$X$54,"TRANG")-COUNTIF($G$54:$J$54,"TRANG"))</f>
        <v>14</v>
      </c>
      <c r="L74" s="26">
        <f>2*(COUNTIF($M$43:$N$54,"TRANG")+COUNTIF(K43:L54,"TRANG"))</f>
        <v>2</v>
      </c>
      <c r="M74" s="26">
        <f>2*(COUNTIF($C$43:$J$54,"TRANG")+COUNTIF($Q$43:$X$54,"TRANG")-COUNTIF($G$54:$J$54,"TRANG"))</f>
        <v>14</v>
      </c>
      <c r="N74" s="26">
        <f>2*(COUNTIF($M$43:$N$54,"TRANG")+COUNTIF(K43:L54,"TRANG"))</f>
        <v>2</v>
      </c>
      <c r="O74" s="340">
        <f>SUM(M74:N74)</f>
        <v>16</v>
      </c>
      <c r="P74" s="340"/>
      <c r="T74" s="94"/>
    </row>
    <row r="75" spans="1:20" ht="29.25" customHeight="1" x14ac:dyDescent="0.35">
      <c r="I75" s="27" t="s">
        <v>136</v>
      </c>
      <c r="J75" s="28"/>
      <c r="K75" s="29">
        <f>2*(COUNTIF($C$43:$J$54,"UYÊN")+COUNTIF($Q$43:$X$54,"UYÊN")-COUNTIF($G$54:$J$54,"UYÊN"))</f>
        <v>8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8</v>
      </c>
      <c r="N75" s="29">
        <f>2*(COUNTIF($M$43:$N$54,"UYÊN")+COUNTIF(K43:L54,"UYÊN"))</f>
        <v>0</v>
      </c>
      <c r="O75" s="341">
        <f>SUM(M75:N75)</f>
        <v>8</v>
      </c>
      <c r="P75" s="341"/>
      <c r="T75" s="94"/>
    </row>
    <row r="76" spans="1:20" ht="29.25" customHeight="1" x14ac:dyDescent="0.6">
      <c r="H76" s="34"/>
      <c r="I76" s="37" t="s">
        <v>137</v>
      </c>
      <c r="J76" s="38"/>
      <c r="K76" s="20">
        <f>2*(COUNTIF($C$43:$J$54,"NHU")+COUNTIF($Q$43:$X$54,"NHU")-COUNTIF($G$54:$J$54,"NHU"))</f>
        <v>12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12</v>
      </c>
      <c r="N76" s="20">
        <f>2*(COUNTIF($M$43:$N$54,"NHU")+COUNTIF(K43:L54,"NHU"))</f>
        <v>0</v>
      </c>
      <c r="O76" s="342">
        <f>SUM(M76:N76)</f>
        <v>12</v>
      </c>
      <c r="P76" s="342"/>
      <c r="T76" s="94"/>
    </row>
    <row r="77" spans="1:20" ht="29.25" customHeight="1" x14ac:dyDescent="0.6">
      <c r="H77" s="34"/>
      <c r="I77" s="30" t="s">
        <v>138</v>
      </c>
      <c r="J77" s="31"/>
      <c r="K77" s="15">
        <f>2*(COUNTIF($C$43:$J$54,"NGUYÊN")+COUNTIF($Q$43:$X$54,"NGUYÊN")-COUNTIF($G$54:$J$54,"NGUYÊN"))</f>
        <v>8</v>
      </c>
      <c r="L77" s="15">
        <f>2*(COUNTIF($M$43:$N$54,"NGUYÊN")+COUNTIF(K42:L52,"NGUYÊN"))</f>
        <v>4</v>
      </c>
      <c r="M77" s="15">
        <f>2*(COUNTIF($C$43:$J$54,"NGUYÊN")+COUNTIF($Q$43:$X$54,"NGUYÊN")-COUNTIF($G$54:$J$54,"NGUYÊN"))</f>
        <v>8</v>
      </c>
      <c r="N77" s="15">
        <f>2*(COUNTIF($M$43:$N$54,"NGUYÊN")+COUNTIF(K42:L52,"NGUYÊN"))</f>
        <v>4</v>
      </c>
      <c r="O77" s="343">
        <f>SUM(M77:N77)</f>
        <v>12</v>
      </c>
      <c r="P77" s="343"/>
      <c r="T77" s="94"/>
    </row>
    <row r="78" spans="1:20" ht="26" x14ac:dyDescent="0.6">
      <c r="H78" s="34"/>
      <c r="I78" s="39" t="s">
        <v>139</v>
      </c>
      <c r="J78" s="40"/>
      <c r="K78" s="41">
        <f>2*(COUNTIF($C$43:$J$54,"DÂN")+COUNTIF($Q$43:$X$54,"DÂN")-COUNTIF($G$54:$J$54,"DÂN"))</f>
        <v>10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10</v>
      </c>
      <c r="N78" s="41">
        <f>2*(COUNTIF($M$43:$N$54,"DÂN")+COUNTIF(K43:L54,"DÂN"))</f>
        <v>2</v>
      </c>
      <c r="O78" s="344">
        <f>SUM(M78:N78)</f>
        <v>12</v>
      </c>
      <c r="P78" s="344"/>
      <c r="Q78" s="95"/>
      <c r="R78" s="95"/>
      <c r="S78" s="95"/>
      <c r="T78" s="96"/>
    </row>
    <row r="79" spans="1:20" ht="26" x14ac:dyDescent="0.6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6"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O78:P78"/>
    <mergeCell ref="O72:P72"/>
    <mergeCell ref="O73:P73"/>
    <mergeCell ref="O74:P74"/>
    <mergeCell ref="O75:P75"/>
    <mergeCell ref="O76:P76"/>
    <mergeCell ref="O77:P77"/>
    <mergeCell ref="G67:G71"/>
    <mergeCell ref="O67:P67"/>
    <mergeCell ref="O68:P68"/>
    <mergeCell ref="O69:P69"/>
    <mergeCell ref="O70:P70"/>
    <mergeCell ref="O71:P71"/>
  </mergeCells>
  <phoneticPr fontId="30" type="noConversion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E567B-EC33-42EA-9279-68124DD3E2A3}">
  <dimension ref="A1:AH79"/>
  <sheetViews>
    <sheetView topLeftCell="A39" zoomScale="68" zoomScaleNormal="68" workbookViewId="0">
      <selection activeCell="C47" sqref="A47:XFD48"/>
    </sheetView>
  </sheetViews>
  <sheetFormatPr defaultRowHeight="14.5" x14ac:dyDescent="0.35"/>
  <cols>
    <col min="1" max="1" width="10.7265625" customWidth="1"/>
    <col min="2" max="2" width="10.54296875" customWidth="1"/>
    <col min="3" max="3" width="31.453125" customWidth="1"/>
    <col min="4" max="4" width="14.1796875" customWidth="1"/>
    <col min="5" max="5" width="37.54296875" customWidth="1"/>
    <col min="6" max="6" width="12.1796875" customWidth="1"/>
    <col min="7" max="7" width="37.7265625" customWidth="1"/>
    <col min="8" max="8" width="12" customWidth="1"/>
    <col min="9" max="9" width="34.453125" customWidth="1"/>
    <col min="10" max="10" width="12.1796875" customWidth="1"/>
    <col min="11" max="11" width="31.26953125" customWidth="1"/>
    <col min="12" max="12" width="11.81640625" customWidth="1"/>
    <col min="13" max="13" width="32.7265625" customWidth="1"/>
    <col min="14" max="14" width="13.1796875" customWidth="1"/>
    <col min="15" max="15" width="9.7265625" customWidth="1"/>
    <col min="16" max="16" width="9.1796875" customWidth="1"/>
    <col min="17" max="17" width="33" customWidth="1"/>
    <col min="18" max="18" width="9.7265625" customWidth="1"/>
    <col min="19" max="19" width="40.1796875" customWidth="1"/>
    <col min="20" max="20" width="9.7265625" customWidth="1"/>
    <col min="21" max="21" width="29.26953125" customWidth="1"/>
    <col min="22" max="22" width="8.81640625" customWidth="1"/>
    <col min="23" max="23" width="40.453125" customWidth="1"/>
    <col min="24" max="24" width="10.453125" customWidth="1"/>
  </cols>
  <sheetData>
    <row r="1" spans="1:25" ht="138.75" customHeight="1" x14ac:dyDescent="0.35">
      <c r="A1" s="329" t="s">
        <v>249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1"/>
    </row>
    <row r="2" spans="1:25" s="1" customFormat="1" ht="64.5" customHeight="1" x14ac:dyDescent="0.35">
      <c r="A2" s="332" t="s">
        <v>1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3"/>
      <c r="O2" s="334" t="s">
        <v>2</v>
      </c>
      <c r="P2" s="335"/>
      <c r="Q2" s="335"/>
      <c r="R2" s="335"/>
      <c r="S2" s="335"/>
      <c r="T2" s="335"/>
      <c r="U2" s="335"/>
      <c r="V2" s="335"/>
      <c r="W2" s="335"/>
      <c r="X2" s="335"/>
    </row>
    <row r="3" spans="1:25" ht="20" x14ac:dyDescent="0.35">
      <c r="A3" s="336" t="s">
        <v>3</v>
      </c>
      <c r="B3" s="337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336" t="s">
        <v>3</v>
      </c>
      <c r="P3" s="337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2" customHeight="1" x14ac:dyDescent="0.35">
      <c r="A4" s="319" t="s">
        <v>15</v>
      </c>
      <c r="B4" s="321" t="s">
        <v>250</v>
      </c>
      <c r="C4" s="11"/>
      <c r="D4" s="12"/>
      <c r="E4" s="11"/>
      <c r="F4" s="12"/>
      <c r="G4" s="7"/>
      <c r="H4" s="8"/>
      <c r="I4" s="7"/>
      <c r="J4" s="7"/>
      <c r="K4" s="7"/>
      <c r="L4" s="7"/>
      <c r="M4" s="7"/>
      <c r="N4" s="8"/>
      <c r="O4" s="323" t="s">
        <v>15</v>
      </c>
      <c r="P4" s="325" t="s">
        <v>250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35">
      <c r="A5" s="320"/>
      <c r="B5" s="322"/>
      <c r="C5" s="7"/>
      <c r="D5" s="7"/>
      <c r="E5" s="7"/>
      <c r="F5" s="7"/>
      <c r="G5" s="19" t="s">
        <v>50</v>
      </c>
      <c r="H5" s="19" t="s">
        <v>18</v>
      </c>
      <c r="I5" s="7"/>
      <c r="J5" s="7"/>
      <c r="K5" s="7"/>
      <c r="L5" s="8"/>
      <c r="M5" s="7"/>
      <c r="N5" s="8"/>
      <c r="O5" s="324"/>
      <c r="P5" s="326"/>
      <c r="Q5" s="7"/>
      <c r="R5" s="8"/>
      <c r="S5" s="7"/>
      <c r="T5" s="8"/>
      <c r="U5" s="7"/>
      <c r="V5" s="8"/>
      <c r="W5" s="162"/>
      <c r="X5" s="163"/>
    </row>
    <row r="6" spans="1:25" s="13" customFormat="1" ht="36.75" customHeight="1" x14ac:dyDescent="0.35">
      <c r="A6" s="319" t="s">
        <v>24</v>
      </c>
      <c r="B6" s="321" t="s">
        <v>251</v>
      </c>
      <c r="C6" s="7"/>
      <c r="D6" s="8"/>
      <c r="E6" s="7"/>
      <c r="F6" s="8"/>
      <c r="G6" s="7"/>
      <c r="H6" s="8"/>
      <c r="I6" s="136" t="s">
        <v>54</v>
      </c>
      <c r="J6" s="137" t="s">
        <v>31</v>
      </c>
      <c r="K6" s="7"/>
      <c r="L6" s="8"/>
      <c r="M6" s="75"/>
      <c r="N6" s="8"/>
      <c r="O6" s="323" t="s">
        <v>24</v>
      </c>
      <c r="P6" s="325" t="s">
        <v>251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35">
      <c r="A7" s="320"/>
      <c r="B7" s="322"/>
      <c r="C7" s="73" t="s">
        <v>252</v>
      </c>
      <c r="D7" s="74" t="s">
        <v>155</v>
      </c>
      <c r="E7" s="19" t="s">
        <v>28</v>
      </c>
      <c r="F7" s="20" t="s">
        <v>155</v>
      </c>
      <c r="G7" s="7"/>
      <c r="H7" s="8"/>
      <c r="I7" s="73" t="s">
        <v>253</v>
      </c>
      <c r="J7" s="74" t="s">
        <v>18</v>
      </c>
      <c r="K7" s="7"/>
      <c r="L7" s="7"/>
      <c r="M7" s="75"/>
      <c r="N7" s="8"/>
      <c r="O7" s="324"/>
      <c r="P7" s="326"/>
      <c r="Q7" s="7"/>
      <c r="R7" s="8"/>
      <c r="S7" s="7"/>
      <c r="T7" s="8"/>
      <c r="U7" s="150" t="s">
        <v>182</v>
      </c>
      <c r="V7" s="151" t="s">
        <v>23</v>
      </c>
      <c r="W7" s="73" t="s">
        <v>254</v>
      </c>
      <c r="X7" s="74" t="s">
        <v>23</v>
      </c>
    </row>
    <row r="8" spans="1:25" s="13" customFormat="1" ht="42" customHeight="1" x14ac:dyDescent="0.35">
      <c r="A8" s="319" t="s">
        <v>34</v>
      </c>
      <c r="B8" s="321" t="s">
        <v>255</v>
      </c>
      <c r="C8" s="7"/>
      <c r="D8" s="8"/>
      <c r="F8" s="8"/>
      <c r="G8" s="7"/>
      <c r="H8" s="8"/>
      <c r="I8" s="7"/>
      <c r="J8" s="8"/>
      <c r="K8" s="7"/>
      <c r="L8" s="8"/>
      <c r="M8" s="75"/>
      <c r="N8" s="8"/>
      <c r="O8" s="323" t="s">
        <v>34</v>
      </c>
      <c r="P8" s="325" t="s">
        <v>255</v>
      </c>
      <c r="Q8" s="11"/>
      <c r="R8" s="12"/>
      <c r="S8" s="7"/>
      <c r="T8" s="8"/>
      <c r="U8" s="11"/>
      <c r="V8" s="12"/>
      <c r="W8" s="7"/>
      <c r="X8" s="8"/>
    </row>
    <row r="9" spans="1:25" s="13" customFormat="1" ht="42" customHeight="1" x14ac:dyDescent="0.35">
      <c r="A9" s="327"/>
      <c r="B9" s="322"/>
      <c r="C9" s="73" t="s">
        <v>256</v>
      </c>
      <c r="D9" s="74" t="s">
        <v>21</v>
      </c>
      <c r="E9" s="19" t="s">
        <v>191</v>
      </c>
      <c r="F9" s="19" t="s">
        <v>31</v>
      </c>
      <c r="G9" s="19" t="s">
        <v>73</v>
      </c>
      <c r="H9" s="20" t="s">
        <v>155</v>
      </c>
      <c r="I9" s="19" t="s">
        <v>43</v>
      </c>
      <c r="J9" s="19" t="s">
        <v>31</v>
      </c>
      <c r="K9" s="19" t="s">
        <v>226</v>
      </c>
      <c r="L9" s="19" t="s">
        <v>21</v>
      </c>
      <c r="M9" s="7"/>
      <c r="N9" s="8"/>
      <c r="O9" s="328"/>
      <c r="P9" s="349"/>
      <c r="Q9" s="11"/>
      <c r="R9" s="12"/>
      <c r="S9" s="7"/>
      <c r="T9" s="8"/>
      <c r="U9" s="11"/>
      <c r="V9" s="12"/>
      <c r="W9" s="161" t="s">
        <v>240</v>
      </c>
      <c r="X9" s="170" t="s">
        <v>23</v>
      </c>
    </row>
    <row r="10" spans="1:25" s="13" customFormat="1" ht="37.5" customHeight="1" x14ac:dyDescent="0.35">
      <c r="A10" s="319" t="s">
        <v>45</v>
      </c>
      <c r="B10" s="321" t="s">
        <v>257</v>
      </c>
      <c r="C10" s="136" t="s">
        <v>89</v>
      </c>
      <c r="D10" s="137" t="s">
        <v>31</v>
      </c>
      <c r="E10" s="136" t="s">
        <v>112</v>
      </c>
      <c r="F10" s="137" t="s">
        <v>31</v>
      </c>
      <c r="G10" s="7"/>
      <c r="H10" s="8"/>
      <c r="I10" s="136" t="s">
        <v>125</v>
      </c>
      <c r="J10" s="137" t="s">
        <v>21</v>
      </c>
      <c r="K10" s="7"/>
      <c r="L10" s="7"/>
      <c r="M10" s="7"/>
      <c r="N10" s="8"/>
      <c r="O10" s="323" t="s">
        <v>45</v>
      </c>
      <c r="P10" s="325" t="s">
        <v>257</v>
      </c>
      <c r="Q10" s="159" t="s">
        <v>59</v>
      </c>
      <c r="R10" s="160" t="s">
        <v>23</v>
      </c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35">
      <c r="A11" s="320"/>
      <c r="B11" s="322"/>
      <c r="C11" s="7"/>
      <c r="D11" s="8"/>
      <c r="E11" s="19" t="s">
        <v>20</v>
      </c>
      <c r="F11" s="19" t="s">
        <v>21</v>
      </c>
      <c r="G11" s="69" t="s">
        <v>258</v>
      </c>
      <c r="H11" s="69" t="s">
        <v>18</v>
      </c>
      <c r="I11" s="69" t="s">
        <v>259</v>
      </c>
      <c r="J11" s="69" t="s">
        <v>18</v>
      </c>
      <c r="K11" s="7"/>
      <c r="L11" s="8"/>
      <c r="M11" s="7"/>
      <c r="N11" s="8"/>
      <c r="O11" s="324"/>
      <c r="P11" s="326"/>
      <c r="Q11" s="162"/>
      <c r="R11" s="163"/>
      <c r="S11" s="7"/>
      <c r="T11" s="8"/>
      <c r="U11" s="7"/>
      <c r="V11" s="8"/>
      <c r="W11" s="161" t="s">
        <v>228</v>
      </c>
      <c r="X11" s="170" t="s">
        <v>23</v>
      </c>
    </row>
    <row r="12" spans="1:25" s="13" customFormat="1" ht="39.75" customHeight="1" x14ac:dyDescent="0.35">
      <c r="A12" s="319" t="s">
        <v>56</v>
      </c>
      <c r="B12" s="321" t="s">
        <v>260</v>
      </c>
      <c r="C12" s="136" t="s">
        <v>190</v>
      </c>
      <c r="D12" s="137" t="s">
        <v>155</v>
      </c>
      <c r="E12" s="7"/>
      <c r="F12" s="8"/>
      <c r="G12" s="7"/>
      <c r="H12" s="8"/>
      <c r="I12" s="136" t="s">
        <v>26</v>
      </c>
      <c r="J12" s="137" t="s">
        <v>18</v>
      </c>
      <c r="K12" s="36" t="s">
        <v>261</v>
      </c>
      <c r="L12" s="32" t="s">
        <v>18</v>
      </c>
      <c r="M12" s="75"/>
      <c r="N12" s="8"/>
      <c r="O12" s="323" t="s">
        <v>56</v>
      </c>
      <c r="P12" s="325" t="s">
        <v>260</v>
      </c>
      <c r="Q12" s="11"/>
      <c r="R12" s="12"/>
      <c r="S12" s="7"/>
      <c r="T12" s="8"/>
      <c r="U12" s="7"/>
      <c r="V12" s="8"/>
      <c r="W12" s="7"/>
      <c r="X12" s="8"/>
    </row>
    <row r="13" spans="1:25" s="13" customFormat="1" ht="39" customHeight="1" x14ac:dyDescent="0.35">
      <c r="A13" s="320"/>
      <c r="B13" s="322"/>
      <c r="C13" s="7"/>
      <c r="D13" s="7"/>
      <c r="E13" s="7"/>
      <c r="F13" s="7"/>
      <c r="G13" s="19" t="s">
        <v>49</v>
      </c>
      <c r="H13" s="20" t="s">
        <v>155</v>
      </c>
      <c r="I13" s="19" t="s">
        <v>30</v>
      </c>
      <c r="J13" s="19" t="s">
        <v>31</v>
      </c>
      <c r="K13" s="7"/>
      <c r="L13" s="7"/>
      <c r="M13" s="7"/>
      <c r="N13" s="8"/>
      <c r="O13" s="324"/>
      <c r="P13" s="326"/>
      <c r="Q13" s="7"/>
      <c r="R13" s="8"/>
      <c r="S13" s="7"/>
      <c r="T13" s="8"/>
      <c r="U13" s="7"/>
      <c r="V13" s="8"/>
      <c r="W13" s="161" t="s">
        <v>120</v>
      </c>
      <c r="X13" s="170" t="s">
        <v>23</v>
      </c>
    </row>
    <row r="14" spans="1:25" s="13" customFormat="1" ht="37.5" customHeight="1" x14ac:dyDescent="0.35">
      <c r="A14" s="157" t="s">
        <v>64</v>
      </c>
      <c r="B14" s="132" t="s">
        <v>262</v>
      </c>
      <c r="C14" s="73" t="s">
        <v>103</v>
      </c>
      <c r="D14" s="74" t="s">
        <v>31</v>
      </c>
      <c r="E14" s="76"/>
      <c r="F14" s="8"/>
      <c r="G14" s="7"/>
      <c r="H14" s="8"/>
      <c r="I14" s="7"/>
      <c r="J14" s="7"/>
      <c r="K14" s="7"/>
      <c r="L14" s="7"/>
      <c r="M14" s="7"/>
      <c r="N14" s="8"/>
      <c r="O14" s="158" t="s">
        <v>64</v>
      </c>
      <c r="P14" s="10" t="s">
        <v>262</v>
      </c>
      <c r="Q14" s="159" t="s">
        <v>104</v>
      </c>
      <c r="R14" s="160" t="s">
        <v>23</v>
      </c>
      <c r="S14" s="11"/>
      <c r="T14" s="12"/>
      <c r="U14" s="11"/>
      <c r="V14" s="12"/>
      <c r="W14" s="7"/>
      <c r="X14" s="8"/>
    </row>
    <row r="15" spans="1:25" s="13" customFormat="1" ht="37.5" hidden="1" customHeight="1" x14ac:dyDescent="0.35">
      <c r="A15" s="157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66</v>
      </c>
      <c r="P15" s="169" t="s">
        <v>211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35">
      <c r="A16" s="336" t="s">
        <v>3</v>
      </c>
      <c r="B16" s="337"/>
      <c r="C16" s="133" t="s">
        <v>11</v>
      </c>
      <c r="D16" s="4" t="s">
        <v>5</v>
      </c>
      <c r="E16" s="4" t="s">
        <v>12</v>
      </c>
      <c r="F16" s="4" t="s">
        <v>5</v>
      </c>
      <c r="G16" s="4" t="s">
        <v>13</v>
      </c>
      <c r="H16" s="4" t="s">
        <v>5</v>
      </c>
      <c r="I16" s="4" t="s">
        <v>14</v>
      </c>
      <c r="J16" s="4" t="s">
        <v>5</v>
      </c>
      <c r="K16" s="5" t="s">
        <v>9</v>
      </c>
      <c r="L16" s="2" t="s">
        <v>5</v>
      </c>
      <c r="M16" s="5" t="s">
        <v>10</v>
      </c>
      <c r="N16" s="2" t="s">
        <v>5</v>
      </c>
      <c r="O16" s="336" t="s">
        <v>3</v>
      </c>
      <c r="P16" s="337"/>
      <c r="Q16" s="3" t="s">
        <v>11</v>
      </c>
      <c r="R16" s="4" t="s">
        <v>5</v>
      </c>
      <c r="S16" s="4" t="s">
        <v>12</v>
      </c>
      <c r="T16" s="4" t="s">
        <v>5</v>
      </c>
      <c r="U16" s="4" t="s">
        <v>13</v>
      </c>
      <c r="V16" s="4" t="s">
        <v>5</v>
      </c>
      <c r="W16" s="4" t="s">
        <v>14</v>
      </c>
      <c r="X16" s="4" t="s">
        <v>5</v>
      </c>
    </row>
    <row r="17" spans="1:34" s="13" customFormat="1" ht="48" customHeight="1" x14ac:dyDescent="0.35">
      <c r="A17" s="319" t="s">
        <v>15</v>
      </c>
      <c r="B17" s="321" t="s">
        <v>263</v>
      </c>
      <c r="C17" s="11"/>
      <c r="D17" s="12"/>
      <c r="E17" s="11"/>
      <c r="F17" s="12"/>
      <c r="G17" s="11"/>
      <c r="H17" s="12"/>
      <c r="I17" s="11"/>
      <c r="J17" s="12"/>
      <c r="K17" s="7"/>
      <c r="L17" s="8"/>
      <c r="M17" s="7"/>
      <c r="N17" s="7"/>
      <c r="O17" s="323" t="s">
        <v>15</v>
      </c>
      <c r="P17" s="325" t="s">
        <v>263</v>
      </c>
      <c r="Q17" s="8"/>
      <c r="R17" s="8"/>
      <c r="S17" s="11"/>
      <c r="T17" s="12"/>
      <c r="U17" s="11"/>
      <c r="V17" s="12"/>
      <c r="W17" s="162"/>
      <c r="X17" s="163"/>
    </row>
    <row r="18" spans="1:34" s="13" customFormat="1" ht="43.5" customHeight="1" x14ac:dyDescent="0.35">
      <c r="A18" s="320"/>
      <c r="B18" s="322"/>
      <c r="C18" s="11"/>
      <c r="D18" s="11"/>
      <c r="E18" s="69" t="s">
        <v>264</v>
      </c>
      <c r="F18" s="69" t="s">
        <v>155</v>
      </c>
      <c r="G18" s="73" t="s">
        <v>265</v>
      </c>
      <c r="H18" s="74" t="s">
        <v>21</v>
      </c>
      <c r="I18" s="19" t="s">
        <v>80</v>
      </c>
      <c r="J18" s="20" t="s">
        <v>31</v>
      </c>
      <c r="K18" s="19" t="s">
        <v>81</v>
      </c>
      <c r="L18" s="20" t="s">
        <v>31</v>
      </c>
      <c r="M18" s="7"/>
      <c r="N18" s="8"/>
      <c r="O18" s="324"/>
      <c r="P18" s="326"/>
      <c r="Q18" s="7"/>
      <c r="R18" s="8"/>
      <c r="S18" s="11"/>
      <c r="T18" s="12"/>
      <c r="U18" s="73" t="s">
        <v>266</v>
      </c>
      <c r="V18" s="74" t="s">
        <v>23</v>
      </c>
      <c r="W18" s="150" t="s">
        <v>236</v>
      </c>
      <c r="X18" s="151" t="s">
        <v>23</v>
      </c>
    </row>
    <row r="19" spans="1:34" s="13" customFormat="1" ht="46.5" customHeight="1" x14ac:dyDescent="0.35">
      <c r="A19" s="319" t="s">
        <v>24</v>
      </c>
      <c r="B19" s="321" t="s">
        <v>267</v>
      </c>
      <c r="C19" s="69" t="s">
        <v>268</v>
      </c>
      <c r="D19" s="69" t="s">
        <v>155</v>
      </c>
      <c r="E19" s="69" t="s">
        <v>269</v>
      </c>
      <c r="F19" s="69" t="s">
        <v>155</v>
      </c>
      <c r="G19" s="7"/>
      <c r="H19" s="8"/>
      <c r="I19" s="19" t="s">
        <v>270</v>
      </c>
      <c r="J19" s="20" t="s">
        <v>21</v>
      </c>
      <c r="K19" s="7"/>
      <c r="L19" s="8"/>
      <c r="M19" s="7"/>
      <c r="N19" s="8"/>
      <c r="O19" s="323" t="s">
        <v>24</v>
      </c>
      <c r="P19" s="325" t="s">
        <v>267</v>
      </c>
      <c r="Q19" s="7"/>
      <c r="R19" s="8"/>
      <c r="S19" s="11"/>
      <c r="T19" s="12"/>
      <c r="U19" s="11"/>
      <c r="V19" s="12"/>
      <c r="W19" s="7"/>
      <c r="X19" s="8"/>
    </row>
    <row r="20" spans="1:34" s="13" customFormat="1" ht="51.75" customHeight="1" x14ac:dyDescent="0.35">
      <c r="A20" s="320"/>
      <c r="B20" s="322"/>
      <c r="C20" s="7"/>
      <c r="D20" s="8"/>
      <c r="E20" s="7"/>
      <c r="F20" s="7"/>
      <c r="G20" s="136" t="s">
        <v>86</v>
      </c>
      <c r="H20" s="137" t="s">
        <v>31</v>
      </c>
      <c r="I20" s="136" t="s">
        <v>63</v>
      </c>
      <c r="J20" s="137" t="s">
        <v>31</v>
      </c>
      <c r="K20" s="7"/>
      <c r="L20" s="8"/>
      <c r="N20" s="8"/>
      <c r="O20" s="324"/>
      <c r="P20" s="326"/>
      <c r="Q20" s="73" t="s">
        <v>271</v>
      </c>
      <c r="R20" s="74" t="s">
        <v>21</v>
      </c>
      <c r="S20" s="73" t="s">
        <v>272</v>
      </c>
      <c r="T20" s="74" t="s">
        <v>21</v>
      </c>
      <c r="U20" s="7"/>
      <c r="V20" s="8"/>
      <c r="W20" s="7"/>
      <c r="X20" s="8"/>
    </row>
    <row r="21" spans="1:34" s="13" customFormat="1" ht="40.5" customHeight="1" x14ac:dyDescent="0.35">
      <c r="A21" s="319" t="s">
        <v>34</v>
      </c>
      <c r="B21" s="321" t="s">
        <v>273</v>
      </c>
      <c r="C21" s="7"/>
      <c r="D21" s="8"/>
      <c r="E21" s="7"/>
      <c r="F21" s="7"/>
      <c r="G21" s="7"/>
      <c r="H21" s="8"/>
      <c r="I21" s="7"/>
      <c r="J21" s="8"/>
      <c r="K21" s="7"/>
      <c r="L21" s="8"/>
      <c r="M21" s="7"/>
      <c r="N21" s="8"/>
      <c r="O21" s="323" t="s">
        <v>34</v>
      </c>
      <c r="P21" s="325" t="s">
        <v>273</v>
      </c>
      <c r="Q21" s="7"/>
      <c r="R21" s="8"/>
      <c r="S21" s="7"/>
      <c r="T21" s="8"/>
      <c r="U21" s="7"/>
      <c r="V21" s="12"/>
      <c r="W21" s="11"/>
      <c r="X21" s="12"/>
    </row>
    <row r="22" spans="1:34" s="13" customFormat="1" ht="39.75" customHeight="1" x14ac:dyDescent="0.35">
      <c r="A22" s="320"/>
      <c r="B22" s="322"/>
      <c r="C22" s="7"/>
      <c r="D22" s="7"/>
      <c r="E22" s="19" t="s">
        <v>151</v>
      </c>
      <c r="F22" s="19" t="s">
        <v>18</v>
      </c>
      <c r="G22" s="7"/>
      <c r="H22" s="8"/>
      <c r="I22" s="69" t="s">
        <v>274</v>
      </c>
      <c r="J22" s="69" t="s">
        <v>18</v>
      </c>
      <c r="K22" s="7"/>
      <c r="L22" s="8"/>
      <c r="M22" s="7"/>
      <c r="N22" s="8"/>
      <c r="O22" s="324"/>
      <c r="P22" s="349"/>
      <c r="Q22" s="7"/>
      <c r="R22" s="8"/>
      <c r="S22" s="7"/>
      <c r="T22" s="8"/>
      <c r="U22" s="129"/>
      <c r="V22" s="12"/>
      <c r="W22" s="161" t="s">
        <v>240</v>
      </c>
      <c r="X22" s="170" t="s">
        <v>23</v>
      </c>
    </row>
    <row r="23" spans="1:34" s="13" customFormat="1" ht="45" customHeight="1" x14ac:dyDescent="0.35">
      <c r="A23" s="319" t="s">
        <v>45</v>
      </c>
      <c r="B23" s="321" t="s">
        <v>275</v>
      </c>
      <c r="C23" s="7"/>
      <c r="D23" s="8"/>
      <c r="E23" s="7"/>
      <c r="F23" s="8"/>
      <c r="G23" s="136" t="s">
        <v>187</v>
      </c>
      <c r="H23" s="137" t="s">
        <v>155</v>
      </c>
      <c r="I23" s="136" t="s">
        <v>157</v>
      </c>
      <c r="J23" s="137" t="s">
        <v>21</v>
      </c>
      <c r="K23" s="36" t="s">
        <v>276</v>
      </c>
      <c r="L23" s="32" t="s">
        <v>21</v>
      </c>
      <c r="M23" s="89"/>
      <c r="N23" s="8"/>
      <c r="O23" s="323" t="s">
        <v>45</v>
      </c>
      <c r="P23" s="325" t="s">
        <v>275</v>
      </c>
      <c r="Q23" s="159" t="s">
        <v>59</v>
      </c>
      <c r="R23" s="160" t="s">
        <v>23</v>
      </c>
      <c r="S23" s="11"/>
      <c r="T23" s="12"/>
      <c r="U23" s="7"/>
      <c r="V23" s="12"/>
      <c r="W23" s="7"/>
      <c r="X23" s="8"/>
    </row>
    <row r="24" spans="1:34" s="13" customFormat="1" ht="42" customHeight="1" x14ac:dyDescent="0.35">
      <c r="A24" s="320"/>
      <c r="B24" s="322"/>
      <c r="C24" s="19" t="s">
        <v>92</v>
      </c>
      <c r="D24" s="20" t="s">
        <v>155</v>
      </c>
      <c r="E24" s="19" t="s">
        <v>29</v>
      </c>
      <c r="F24" s="19" t="s">
        <v>21</v>
      </c>
      <c r="G24" s="36" t="s">
        <v>277</v>
      </c>
      <c r="H24" s="32" t="s">
        <v>18</v>
      </c>
      <c r="I24" s="7"/>
      <c r="J24" s="8"/>
      <c r="K24" s="136" t="s">
        <v>91</v>
      </c>
      <c r="L24" s="137" t="s">
        <v>18</v>
      </c>
      <c r="M24" s="7"/>
      <c r="N24" s="8"/>
      <c r="O24" s="324"/>
      <c r="P24" s="326"/>
      <c r="Q24" s="162"/>
      <c r="R24" s="163"/>
      <c r="S24" s="11"/>
      <c r="T24" s="12"/>
      <c r="U24" s="7"/>
      <c r="V24" s="8"/>
      <c r="W24" s="161" t="s">
        <v>228</v>
      </c>
      <c r="X24" s="170" t="s">
        <v>23</v>
      </c>
    </row>
    <row r="25" spans="1:34" s="13" customFormat="1" ht="44.25" customHeight="1" x14ac:dyDescent="0.35">
      <c r="A25" s="319" t="s">
        <v>56</v>
      </c>
      <c r="B25" s="321" t="s">
        <v>278</v>
      </c>
      <c r="C25" s="136" t="s">
        <v>74</v>
      </c>
      <c r="D25" s="137" t="s">
        <v>21</v>
      </c>
      <c r="E25" s="136" t="s">
        <v>95</v>
      </c>
      <c r="F25" s="137" t="s">
        <v>21</v>
      </c>
      <c r="G25" s="136" t="s">
        <v>217</v>
      </c>
      <c r="H25" s="137" t="s">
        <v>31</v>
      </c>
      <c r="I25" s="136" t="s">
        <v>54</v>
      </c>
      <c r="J25" s="137" t="s">
        <v>31</v>
      </c>
      <c r="K25" s="7"/>
      <c r="L25" s="8"/>
      <c r="M25" s="7" t="s">
        <v>51</v>
      </c>
      <c r="N25" s="8"/>
      <c r="O25" s="323" t="s">
        <v>56</v>
      </c>
      <c r="P25" s="325" t="s">
        <v>278</v>
      </c>
      <c r="Q25" s="138"/>
      <c r="R25" s="139"/>
      <c r="S25" s="139"/>
      <c r="T25" s="139"/>
      <c r="U25" s="7"/>
      <c r="V25" s="8"/>
      <c r="W25" s="161" t="s">
        <v>120</v>
      </c>
      <c r="X25" s="170" t="s">
        <v>23</v>
      </c>
    </row>
    <row r="26" spans="1:34" s="13" customFormat="1" ht="43.5" customHeight="1" x14ac:dyDescent="0.35">
      <c r="A26" s="320"/>
      <c r="B26" s="322"/>
      <c r="C26" s="7"/>
      <c r="D26" s="8"/>
      <c r="E26" s="7"/>
      <c r="F26" s="8"/>
      <c r="G26" s="19" t="s">
        <v>97</v>
      </c>
      <c r="H26" s="20" t="s">
        <v>155</v>
      </c>
      <c r="I26" s="73" t="s">
        <v>279</v>
      </c>
      <c r="J26" s="74" t="s">
        <v>18</v>
      </c>
      <c r="K26" s="7"/>
      <c r="L26" s="8"/>
      <c r="M26" s="7"/>
      <c r="N26" s="8"/>
      <c r="O26" s="324"/>
      <c r="P26" s="326"/>
      <c r="Q26" s="7"/>
      <c r="R26" s="8"/>
      <c r="S26" s="7"/>
      <c r="T26" s="8"/>
      <c r="U26" s="7"/>
      <c r="V26" s="12"/>
      <c r="W26" s="7"/>
      <c r="X26" s="8"/>
    </row>
    <row r="27" spans="1:34" s="13" customFormat="1" ht="40.5" customHeight="1" x14ac:dyDescent="0.35">
      <c r="A27" s="6" t="s">
        <v>64</v>
      </c>
      <c r="B27" s="132" t="s">
        <v>280</v>
      </c>
      <c r="C27" s="7"/>
      <c r="D27" s="8"/>
      <c r="E27" s="7"/>
      <c r="F27" s="8"/>
      <c r="G27" s="7"/>
      <c r="H27" s="8"/>
      <c r="I27" s="7"/>
      <c r="J27" s="8"/>
      <c r="K27" s="11"/>
      <c r="L27" s="8"/>
      <c r="M27" s="11"/>
      <c r="N27" s="8"/>
      <c r="O27" s="9" t="s">
        <v>64</v>
      </c>
      <c r="P27" s="10" t="s">
        <v>280</v>
      </c>
      <c r="Q27" s="159" t="s">
        <v>104</v>
      </c>
      <c r="R27" s="160" t="s">
        <v>23</v>
      </c>
      <c r="S27" s="18"/>
      <c r="T27" s="12"/>
      <c r="U27" s="7"/>
      <c r="V27" s="12"/>
      <c r="W27" s="164"/>
      <c r="X27" s="163"/>
    </row>
    <row r="28" spans="1:34" s="13" customFormat="1" ht="40.5" hidden="1" customHeight="1" x14ac:dyDescent="0.35">
      <c r="A28" s="157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66</v>
      </c>
      <c r="P28" s="169" t="s">
        <v>221</v>
      </c>
      <c r="Q28" s="164"/>
      <c r="R28" s="163"/>
      <c r="S28" s="18"/>
      <c r="T28" s="12"/>
      <c r="U28" s="7"/>
      <c r="V28" s="12"/>
      <c r="W28" s="7"/>
      <c r="X28" s="8"/>
    </row>
    <row r="29" spans="1:34" ht="25" customHeight="1" x14ac:dyDescent="0.35">
      <c r="A29" s="336" t="s">
        <v>3</v>
      </c>
      <c r="B29" s="337"/>
      <c r="C29" s="4" t="s">
        <v>11</v>
      </c>
      <c r="D29" s="4" t="s">
        <v>5</v>
      </c>
      <c r="E29" s="4" t="s">
        <v>12</v>
      </c>
      <c r="F29" s="4" t="s">
        <v>5</v>
      </c>
      <c r="G29" s="4" t="s">
        <v>13</v>
      </c>
      <c r="H29" s="4" t="s">
        <v>5</v>
      </c>
      <c r="I29" s="4" t="s">
        <v>107</v>
      </c>
      <c r="J29" s="4" t="s">
        <v>5</v>
      </c>
      <c r="K29" s="5" t="s">
        <v>9</v>
      </c>
      <c r="L29" s="2" t="s">
        <v>5</v>
      </c>
      <c r="M29" s="5" t="s">
        <v>10</v>
      </c>
      <c r="N29" s="2" t="s">
        <v>5</v>
      </c>
      <c r="O29" s="336" t="s">
        <v>3</v>
      </c>
      <c r="P29" s="337"/>
      <c r="Q29" s="3" t="s">
        <v>11</v>
      </c>
      <c r="R29" s="4" t="s">
        <v>5</v>
      </c>
      <c r="S29" s="4" t="s">
        <v>12</v>
      </c>
      <c r="T29" s="4" t="s">
        <v>5</v>
      </c>
      <c r="U29" s="4" t="s">
        <v>13</v>
      </c>
      <c r="V29" s="4" t="s">
        <v>5</v>
      </c>
      <c r="W29" s="4" t="s">
        <v>14</v>
      </c>
      <c r="X29" s="4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39.75" customHeight="1" x14ac:dyDescent="0.35">
      <c r="A30" s="338" t="s">
        <v>15</v>
      </c>
      <c r="B30" s="321" t="s">
        <v>281</v>
      </c>
      <c r="C30" s="11"/>
      <c r="D30" s="12"/>
      <c r="E30" s="11"/>
      <c r="F30" s="12"/>
      <c r="G30" s="11"/>
      <c r="H30" s="12"/>
      <c r="I30" s="69" t="s">
        <v>282</v>
      </c>
      <c r="J30" s="69" t="s">
        <v>21</v>
      </c>
      <c r="K30" s="7"/>
      <c r="L30" s="8"/>
      <c r="M30" s="7"/>
      <c r="N30" s="8"/>
      <c r="O30" s="323" t="s">
        <v>15</v>
      </c>
      <c r="P30" s="325" t="s">
        <v>281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x14ac:dyDescent="0.35">
      <c r="A31" s="339"/>
      <c r="B31" s="322"/>
      <c r="C31" s="7"/>
      <c r="D31" s="8"/>
      <c r="E31" s="7"/>
      <c r="F31" s="7"/>
      <c r="G31" s="19" t="s">
        <v>73</v>
      </c>
      <c r="H31" s="20" t="s">
        <v>155</v>
      </c>
      <c r="I31" s="19" t="s">
        <v>50</v>
      </c>
      <c r="J31" s="20" t="s">
        <v>18</v>
      </c>
      <c r="K31" s="7"/>
      <c r="L31" s="8"/>
      <c r="M31" s="7"/>
      <c r="N31" s="7"/>
      <c r="O31" s="324"/>
      <c r="P31" s="326"/>
      <c r="Q31" s="7"/>
      <c r="R31" s="12"/>
      <c r="S31" s="73" t="s">
        <v>283</v>
      </c>
      <c r="T31" s="74" t="s">
        <v>21</v>
      </c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x14ac:dyDescent="0.35">
      <c r="A32" s="338" t="s">
        <v>24</v>
      </c>
      <c r="B32" s="321" t="s">
        <v>284</v>
      </c>
      <c r="C32" s="7"/>
      <c r="D32" s="8"/>
      <c r="E32" s="7"/>
      <c r="F32" s="7"/>
      <c r="G32" s="69" t="s">
        <v>285</v>
      </c>
      <c r="H32" s="69" t="s">
        <v>155</v>
      </c>
      <c r="I32" s="11"/>
      <c r="J32" s="11"/>
      <c r="K32" s="7"/>
      <c r="L32" s="7"/>
      <c r="M32" s="7"/>
      <c r="N32" s="8"/>
      <c r="O32" s="323" t="s">
        <v>24</v>
      </c>
      <c r="P32" s="325" t="s">
        <v>284</v>
      </c>
      <c r="Q32" s="7"/>
      <c r="R32" s="8"/>
      <c r="S32" s="7"/>
      <c r="T32" s="8"/>
      <c r="U32" s="7"/>
      <c r="V32" s="8"/>
      <c r="W32" s="7"/>
      <c r="X32" s="8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x14ac:dyDescent="0.35">
      <c r="A33" s="339"/>
      <c r="B33" s="322"/>
      <c r="C33" s="7"/>
      <c r="D33" s="8"/>
      <c r="E33" s="19" t="s">
        <v>28</v>
      </c>
      <c r="F33" s="19" t="s">
        <v>155</v>
      </c>
      <c r="G33" s="73" t="s">
        <v>286</v>
      </c>
      <c r="H33" s="74" t="s">
        <v>31</v>
      </c>
      <c r="I33" s="19" t="s">
        <v>287</v>
      </c>
      <c r="J33" s="19" t="s">
        <v>18</v>
      </c>
      <c r="K33" s="19" t="s">
        <v>226</v>
      </c>
      <c r="L33" s="19" t="s">
        <v>21</v>
      </c>
      <c r="M33" s="7"/>
      <c r="N33" s="8"/>
      <c r="O33" s="328"/>
      <c r="P33" s="326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x14ac:dyDescent="0.35">
      <c r="A34" s="338" t="s">
        <v>34</v>
      </c>
      <c r="B34" s="321" t="s">
        <v>288</v>
      </c>
      <c r="C34" s="136" t="s">
        <v>112</v>
      </c>
      <c r="D34" s="137" t="s">
        <v>31</v>
      </c>
      <c r="E34" s="7"/>
      <c r="F34" s="8"/>
      <c r="G34" s="136" t="s">
        <v>125</v>
      </c>
      <c r="H34" s="137" t="s">
        <v>21</v>
      </c>
      <c r="I34" s="36" t="s">
        <v>289</v>
      </c>
      <c r="J34" s="32" t="s">
        <v>21</v>
      </c>
      <c r="K34" s="350" t="s">
        <v>290</v>
      </c>
      <c r="L34" s="350" t="s">
        <v>23</v>
      </c>
      <c r="M34" s="139"/>
      <c r="N34" s="139"/>
      <c r="O34" s="323" t="s">
        <v>34</v>
      </c>
      <c r="P34" s="325" t="s">
        <v>288</v>
      </c>
      <c r="Q34" s="139"/>
      <c r="R34" s="139"/>
      <c r="S34" s="139"/>
      <c r="T34" s="139"/>
      <c r="U34" s="7"/>
      <c r="V34" s="8"/>
      <c r="W34" s="164"/>
      <c r="X34" s="167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x14ac:dyDescent="0.35">
      <c r="A35" s="347"/>
      <c r="B35" s="322"/>
      <c r="C35" s="7"/>
      <c r="D35" s="8"/>
      <c r="E35" s="7"/>
      <c r="F35" s="8"/>
      <c r="G35" s="19" t="s">
        <v>49</v>
      </c>
      <c r="H35" s="19" t="s">
        <v>155</v>
      </c>
      <c r="I35" s="19" t="s">
        <v>43</v>
      </c>
      <c r="J35" s="19" t="s">
        <v>31</v>
      </c>
      <c r="K35" s="351"/>
      <c r="L35" s="351"/>
      <c r="M35" s="75"/>
      <c r="N35" s="7"/>
      <c r="O35" s="328"/>
      <c r="P35" s="349"/>
      <c r="Q35" s="7"/>
      <c r="R35" s="8"/>
      <c r="S35" s="7"/>
      <c r="T35" s="8"/>
      <c r="U35" s="150" t="s">
        <v>182</v>
      </c>
      <c r="V35" s="151" t="s">
        <v>23</v>
      </c>
      <c r="W35" s="150" t="s">
        <v>291</v>
      </c>
      <c r="X35" s="151" t="s">
        <v>23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40.5" customHeight="1" x14ac:dyDescent="0.35">
      <c r="A36" s="319" t="s">
        <v>45</v>
      </c>
      <c r="B36" s="321" t="s">
        <v>292</v>
      </c>
      <c r="C36" s="36" t="s">
        <v>293</v>
      </c>
      <c r="D36" s="32" t="s">
        <v>21</v>
      </c>
      <c r="E36" s="69" t="s">
        <v>294</v>
      </c>
      <c r="F36" s="69" t="s">
        <v>21</v>
      </c>
      <c r="G36" s="7"/>
      <c r="H36" s="7"/>
      <c r="I36" s="7"/>
      <c r="J36" s="8"/>
      <c r="K36" s="7"/>
      <c r="L36" s="8"/>
      <c r="M36" s="7"/>
      <c r="N36" s="8"/>
      <c r="O36" s="323" t="s">
        <v>45</v>
      </c>
      <c r="P36" s="325" t="s">
        <v>292</v>
      </c>
      <c r="Q36" s="159" t="s">
        <v>59</v>
      </c>
      <c r="R36" s="160" t="s">
        <v>23</v>
      </c>
      <c r="S36" s="7"/>
      <c r="T36" s="8"/>
      <c r="U36" s="139"/>
      <c r="V36" s="139"/>
      <c r="W36" s="164"/>
      <c r="X36" s="167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x14ac:dyDescent="0.35">
      <c r="A37" s="327"/>
      <c r="B37" s="322"/>
      <c r="C37" s="19" t="s">
        <v>295</v>
      </c>
      <c r="D37" s="20" t="s">
        <v>31</v>
      </c>
      <c r="E37" s="19" t="s">
        <v>191</v>
      </c>
      <c r="F37" s="19" t="s">
        <v>31</v>
      </c>
      <c r="G37" s="69" t="s">
        <v>258</v>
      </c>
      <c r="H37" s="69" t="s">
        <v>18</v>
      </c>
      <c r="I37" s="69" t="s">
        <v>259</v>
      </c>
      <c r="J37" s="69" t="s">
        <v>18</v>
      </c>
      <c r="K37" s="7"/>
      <c r="L37" s="7"/>
      <c r="M37" s="7"/>
      <c r="N37" s="8"/>
      <c r="O37" s="324"/>
      <c r="P37" s="326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x14ac:dyDescent="0.35">
      <c r="A38" s="319" t="s">
        <v>56</v>
      </c>
      <c r="B38" s="321" t="s">
        <v>296</v>
      </c>
      <c r="C38" s="11"/>
      <c r="D38" s="11"/>
      <c r="E38" s="69" t="s">
        <v>297</v>
      </c>
      <c r="F38" s="69" t="s">
        <v>18</v>
      </c>
      <c r="G38" s="7"/>
      <c r="H38" s="8"/>
      <c r="I38" s="19" t="s">
        <v>30</v>
      </c>
      <c r="J38" s="19" t="s">
        <v>31</v>
      </c>
      <c r="K38" s="7"/>
      <c r="L38" s="7"/>
      <c r="M38" s="93"/>
      <c r="N38" s="8"/>
      <c r="O38" s="323" t="s">
        <v>56</v>
      </c>
      <c r="P38" s="325" t="s">
        <v>296</v>
      </c>
      <c r="Q38" s="14"/>
      <c r="R38" s="8"/>
      <c r="S38" s="7"/>
      <c r="T38" s="8"/>
      <c r="U38" s="11"/>
      <c r="V38" s="12"/>
      <c r="W38" s="161" t="s">
        <v>120</v>
      </c>
      <c r="X38" s="170" t="s">
        <v>23</v>
      </c>
      <c r="AH38"/>
    </row>
    <row r="39" spans="1:34" s="13" customFormat="1" ht="41.25" customHeight="1" x14ac:dyDescent="0.35">
      <c r="A39" s="320"/>
      <c r="B39" s="322"/>
      <c r="C39" s="136" t="s">
        <v>190</v>
      </c>
      <c r="D39" s="137" t="s">
        <v>155</v>
      </c>
      <c r="E39" s="36" t="s">
        <v>298</v>
      </c>
      <c r="F39" s="36" t="s">
        <v>299</v>
      </c>
      <c r="G39" s="7"/>
      <c r="H39" s="8"/>
      <c r="I39" s="136" t="s">
        <v>26</v>
      </c>
      <c r="J39" s="137" t="s">
        <v>18</v>
      </c>
      <c r="K39" s="136" t="s">
        <v>261</v>
      </c>
      <c r="L39" s="137" t="s">
        <v>18</v>
      </c>
      <c r="M39" s="152"/>
      <c r="N39" s="147"/>
      <c r="O39" s="324"/>
      <c r="P39" s="326"/>
      <c r="Q39" s="7"/>
      <c r="R39" s="8"/>
      <c r="S39" s="7"/>
      <c r="T39" s="8"/>
      <c r="U39" s="7"/>
      <c r="V39" s="8"/>
      <c r="W39" s="164"/>
      <c r="X39" s="167"/>
      <c r="AH39"/>
    </row>
    <row r="40" spans="1:34" s="13" customFormat="1" ht="40.5" customHeight="1" x14ac:dyDescent="0.35">
      <c r="A40" s="157" t="s">
        <v>64</v>
      </c>
      <c r="B40" s="35" t="s">
        <v>300</v>
      </c>
      <c r="C40" s="7"/>
      <c r="D40" s="8"/>
      <c r="E40" s="7" t="s">
        <v>51</v>
      </c>
      <c r="F40" s="8"/>
      <c r="I40" s="7"/>
      <c r="J40" s="8"/>
      <c r="K40" s="8"/>
      <c r="L40" s="21"/>
      <c r="M40" s="8"/>
      <c r="N40" s="21"/>
      <c r="O40" s="158" t="s">
        <v>64</v>
      </c>
      <c r="P40" s="10" t="s">
        <v>300</v>
      </c>
      <c r="Q40" s="159" t="s">
        <v>104</v>
      </c>
      <c r="R40" s="160" t="s">
        <v>23</v>
      </c>
      <c r="S40" s="14"/>
      <c r="T40" s="8"/>
      <c r="U40" s="21"/>
      <c r="V40" s="8"/>
      <c r="W40" s="11"/>
      <c r="X40" s="8"/>
      <c r="AH40"/>
    </row>
    <row r="41" spans="1:34" s="13" customFormat="1" ht="40.5" hidden="1" customHeight="1" x14ac:dyDescent="0.35">
      <c r="A41" s="157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66</v>
      </c>
      <c r="P41" s="10" t="s">
        <v>121</v>
      </c>
      <c r="Q41" s="164"/>
      <c r="R41" s="163"/>
      <c r="S41" s="14"/>
      <c r="T41" s="8"/>
      <c r="U41" s="21"/>
      <c r="V41" s="8"/>
      <c r="W41" s="11"/>
      <c r="X41" s="8"/>
    </row>
    <row r="42" spans="1:34" ht="25" customHeight="1" x14ac:dyDescent="0.35">
      <c r="A42" s="336" t="s">
        <v>3</v>
      </c>
      <c r="B42" s="337"/>
      <c r="C42" s="4" t="s">
        <v>11</v>
      </c>
      <c r="D42" s="4" t="s">
        <v>5</v>
      </c>
      <c r="E42" s="4" t="s">
        <v>12</v>
      </c>
      <c r="F42" s="4" t="s">
        <v>5</v>
      </c>
      <c r="G42" s="4" t="s">
        <v>13</v>
      </c>
      <c r="H42" s="4" t="s">
        <v>5</v>
      </c>
      <c r="I42" s="4" t="s">
        <v>14</v>
      </c>
      <c r="J42" s="4" t="s">
        <v>5</v>
      </c>
      <c r="K42" s="5" t="s">
        <v>9</v>
      </c>
      <c r="L42" s="2" t="s">
        <v>5</v>
      </c>
      <c r="M42" s="5" t="s">
        <v>10</v>
      </c>
      <c r="N42" s="2" t="s">
        <v>5</v>
      </c>
      <c r="O42" s="336" t="s">
        <v>3</v>
      </c>
      <c r="P42" s="337"/>
      <c r="Q42" s="3" t="s">
        <v>11</v>
      </c>
      <c r="R42" s="4" t="s">
        <v>5</v>
      </c>
      <c r="S42" s="4" t="s">
        <v>12</v>
      </c>
      <c r="T42" s="4" t="s">
        <v>5</v>
      </c>
      <c r="U42" s="4" t="s">
        <v>13</v>
      </c>
      <c r="V42" s="4" t="s">
        <v>5</v>
      </c>
      <c r="W42" s="4" t="s">
        <v>14</v>
      </c>
      <c r="X42" s="4" t="s">
        <v>5</v>
      </c>
    </row>
    <row r="43" spans="1:34" s="13" customFormat="1" ht="44.25" customHeight="1" x14ac:dyDescent="0.35">
      <c r="A43" s="319" t="s">
        <v>15</v>
      </c>
      <c r="B43" s="321" t="s">
        <v>301</v>
      </c>
      <c r="C43" s="11"/>
      <c r="D43" s="12"/>
      <c r="E43" s="11"/>
      <c r="F43" s="12"/>
      <c r="G43" s="69" t="s">
        <v>302</v>
      </c>
      <c r="H43" s="69" t="s">
        <v>155</v>
      </c>
      <c r="I43" s="7"/>
      <c r="J43" s="7"/>
      <c r="K43" s="7"/>
      <c r="L43" s="8"/>
      <c r="M43" s="8"/>
      <c r="N43" s="8"/>
      <c r="O43" s="323" t="s">
        <v>15</v>
      </c>
      <c r="P43" s="325" t="s">
        <v>301</v>
      </c>
      <c r="Q43" s="139"/>
      <c r="R43" s="139"/>
      <c r="S43" s="11"/>
      <c r="T43" s="12"/>
      <c r="U43" s="11"/>
      <c r="V43" s="12"/>
      <c r="W43" s="7"/>
      <c r="X43" s="8"/>
    </row>
    <row r="44" spans="1:34" s="13" customFormat="1" ht="40.5" customHeight="1" x14ac:dyDescent="0.35">
      <c r="A44" s="320"/>
      <c r="B44" s="322"/>
      <c r="C44" s="7"/>
      <c r="D44" s="8"/>
      <c r="E44" s="69" t="s">
        <v>264</v>
      </c>
      <c r="F44" s="69" t="s">
        <v>155</v>
      </c>
      <c r="G44" s="19" t="s">
        <v>277</v>
      </c>
      <c r="H44" s="19" t="s">
        <v>303</v>
      </c>
      <c r="I44" s="7"/>
      <c r="J44" s="8"/>
      <c r="K44" s="7"/>
      <c r="L44" s="8"/>
      <c r="M44" s="7"/>
      <c r="N44" s="8"/>
      <c r="O44" s="324"/>
      <c r="P44" s="326"/>
      <c r="Q44" s="7"/>
      <c r="R44" s="8"/>
      <c r="S44" s="7"/>
      <c r="T44" s="8"/>
      <c r="U44" s="7"/>
      <c r="V44" s="8"/>
      <c r="W44" s="150" t="s">
        <v>236</v>
      </c>
      <c r="X44" s="151" t="s">
        <v>23</v>
      </c>
    </row>
    <row r="45" spans="1:34" s="13" customFormat="1" ht="46.5" customHeight="1" x14ac:dyDescent="0.35">
      <c r="A45" s="319" t="s">
        <v>24</v>
      </c>
      <c r="B45" s="321" t="s">
        <v>304</v>
      </c>
      <c r="C45" s="69" t="s">
        <v>268</v>
      </c>
      <c r="D45" s="69" t="s">
        <v>155</v>
      </c>
      <c r="E45" s="69" t="s">
        <v>269</v>
      </c>
      <c r="F45" s="69" t="s">
        <v>155</v>
      </c>
      <c r="G45" s="7"/>
      <c r="H45" s="8"/>
      <c r="I45" s="16" t="s">
        <v>241</v>
      </c>
      <c r="J45" s="16" t="s">
        <v>18</v>
      </c>
      <c r="K45" s="136" t="s">
        <v>91</v>
      </c>
      <c r="L45" s="137" t="s">
        <v>18</v>
      </c>
      <c r="M45" s="7"/>
      <c r="N45" s="7"/>
      <c r="O45" s="323" t="s">
        <v>24</v>
      </c>
      <c r="P45" s="325" t="s">
        <v>304</v>
      </c>
      <c r="Q45" s="14"/>
      <c r="R45" s="8"/>
      <c r="S45" s="11"/>
      <c r="T45" s="12"/>
      <c r="U45" s="139"/>
      <c r="V45" s="139"/>
      <c r="W45" s="139"/>
      <c r="X45" s="139"/>
    </row>
    <row r="46" spans="1:34" s="13" customFormat="1" ht="46.5" customHeight="1" x14ac:dyDescent="0.35">
      <c r="A46" s="327"/>
      <c r="B46" s="322"/>
      <c r="C46" s="7"/>
      <c r="D46" s="8"/>
      <c r="E46" s="7"/>
      <c r="F46" s="7"/>
      <c r="G46" s="7"/>
      <c r="H46" s="8"/>
      <c r="I46" s="19" t="s">
        <v>80</v>
      </c>
      <c r="J46" s="20" t="s">
        <v>31</v>
      </c>
      <c r="K46" s="7"/>
      <c r="L46" s="8"/>
      <c r="M46" s="7"/>
      <c r="N46" s="7"/>
      <c r="O46" s="328"/>
      <c r="P46" s="326"/>
      <c r="Q46" s="150" t="s">
        <v>305</v>
      </c>
      <c r="R46" s="151" t="s">
        <v>21</v>
      </c>
      <c r="S46" s="150" t="s">
        <v>306</v>
      </c>
      <c r="T46" s="151" t="s">
        <v>21</v>
      </c>
      <c r="U46" s="7"/>
      <c r="V46" s="119"/>
      <c r="W46" s="150" t="s">
        <v>307</v>
      </c>
      <c r="X46" s="151" t="s">
        <v>23</v>
      </c>
    </row>
    <row r="47" spans="1:34" s="13" customFormat="1" ht="43.5" customHeight="1" x14ac:dyDescent="0.35">
      <c r="A47" s="319" t="s">
        <v>34</v>
      </c>
      <c r="B47" s="321" t="s">
        <v>308</v>
      </c>
      <c r="C47" s="7"/>
      <c r="D47" s="8"/>
      <c r="F47" s="7"/>
      <c r="G47" s="136" t="s">
        <v>187</v>
      </c>
      <c r="H47" s="136" t="s">
        <v>309</v>
      </c>
      <c r="I47" s="136" t="s">
        <v>157</v>
      </c>
      <c r="J47" s="137" t="s">
        <v>21</v>
      </c>
      <c r="K47" s="136" t="s">
        <v>276</v>
      </c>
      <c r="L47" s="137" t="s">
        <v>21</v>
      </c>
      <c r="M47" s="7"/>
      <c r="N47" s="8"/>
      <c r="O47" s="323" t="s">
        <v>34</v>
      </c>
      <c r="P47" s="325" t="s">
        <v>308</v>
      </c>
      <c r="Q47" s="7"/>
      <c r="R47" s="8"/>
      <c r="S47" s="7"/>
      <c r="T47" s="8"/>
      <c r="U47" s="7"/>
      <c r="V47" s="103"/>
      <c r="W47" s="164"/>
      <c r="X47" s="167"/>
    </row>
    <row r="48" spans="1:34" s="13" customFormat="1" ht="43.5" customHeight="1" x14ac:dyDescent="0.35">
      <c r="A48" s="327"/>
      <c r="B48" s="322"/>
      <c r="C48" s="11"/>
      <c r="D48" s="11"/>
      <c r="E48" s="7"/>
      <c r="F48" s="8"/>
      <c r="G48" s="69" t="s">
        <v>274</v>
      </c>
      <c r="H48" s="69" t="s">
        <v>18</v>
      </c>
      <c r="I48" s="19" t="s">
        <v>171</v>
      </c>
      <c r="J48" s="20" t="s">
        <v>31</v>
      </c>
      <c r="K48" s="73" t="s">
        <v>310</v>
      </c>
      <c r="L48" s="74" t="s">
        <v>23</v>
      </c>
      <c r="M48" s="7"/>
      <c r="N48" s="8"/>
      <c r="O48" s="328"/>
      <c r="P48" s="349"/>
      <c r="Q48" s="7"/>
      <c r="R48" s="8"/>
      <c r="S48" s="7"/>
      <c r="T48" s="8"/>
      <c r="U48" s="129"/>
      <c r="V48" s="103"/>
      <c r="W48" s="7"/>
      <c r="X48" s="8"/>
    </row>
    <row r="49" spans="1:24" s="13" customFormat="1" ht="41.25" customHeight="1" x14ac:dyDescent="0.35">
      <c r="A49" s="319" t="s">
        <v>45</v>
      </c>
      <c r="B49" s="321" t="s">
        <v>311</v>
      </c>
      <c r="C49" s="7"/>
      <c r="D49" s="8"/>
      <c r="E49" s="7"/>
      <c r="F49" s="8"/>
      <c r="G49" s="136" t="s">
        <v>63</v>
      </c>
      <c r="H49" s="137" t="s">
        <v>31</v>
      </c>
      <c r="I49" s="136" t="s">
        <v>217</v>
      </c>
      <c r="J49" s="137" t="s">
        <v>31</v>
      </c>
      <c r="K49" s="7"/>
      <c r="L49" s="8"/>
      <c r="M49" s="7"/>
      <c r="O49" s="323" t="s">
        <v>45</v>
      </c>
      <c r="P49" s="325" t="s">
        <v>311</v>
      </c>
      <c r="Q49" s="159" t="s">
        <v>59</v>
      </c>
      <c r="R49" s="160" t="s">
        <v>23</v>
      </c>
      <c r="S49" s="11"/>
      <c r="T49" s="8"/>
      <c r="U49" s="7"/>
      <c r="V49" s="119"/>
      <c r="W49" s="164"/>
      <c r="X49" s="167"/>
    </row>
    <row r="50" spans="1:24" s="13" customFormat="1" ht="40.5" customHeight="1" x14ac:dyDescent="0.35">
      <c r="A50" s="320"/>
      <c r="B50" s="322"/>
      <c r="C50" s="16" t="s">
        <v>114</v>
      </c>
      <c r="D50" s="16" t="s">
        <v>18</v>
      </c>
      <c r="E50" s="19" t="s">
        <v>29</v>
      </c>
      <c r="F50" s="20" t="s">
        <v>21</v>
      </c>
      <c r="G50" s="7"/>
      <c r="H50" s="7"/>
      <c r="I50" s="19" t="s">
        <v>312</v>
      </c>
      <c r="J50" s="19" t="s">
        <v>18</v>
      </c>
      <c r="K50" s="7"/>
      <c r="L50" s="8"/>
      <c r="M50" s="89"/>
      <c r="N50" s="8"/>
      <c r="O50" s="324"/>
      <c r="P50" s="326"/>
      <c r="Q50" s="7"/>
      <c r="R50" s="8"/>
      <c r="S50" s="7"/>
      <c r="T50" s="8"/>
      <c r="U50" s="7"/>
      <c r="V50" s="119"/>
      <c r="W50" s="7"/>
      <c r="X50" s="8"/>
    </row>
    <row r="51" spans="1:24" s="13" customFormat="1" ht="40.5" customHeight="1" x14ac:dyDescent="0.35">
      <c r="A51" s="319" t="s">
        <v>56</v>
      </c>
      <c r="B51" s="321" t="s">
        <v>313</v>
      </c>
      <c r="C51" s="136" t="s">
        <v>95</v>
      </c>
      <c r="D51" s="137" t="s">
        <v>21</v>
      </c>
      <c r="E51" s="136" t="s">
        <v>74</v>
      </c>
      <c r="F51" s="137" t="s">
        <v>21</v>
      </c>
      <c r="G51" s="7"/>
      <c r="H51" s="8"/>
      <c r="I51" s="136" t="s">
        <v>86</v>
      </c>
      <c r="J51" s="137" t="s">
        <v>31</v>
      </c>
      <c r="L51" s="8"/>
      <c r="M51" s="7"/>
      <c r="N51" s="8"/>
      <c r="O51" s="323" t="s">
        <v>56</v>
      </c>
      <c r="P51" s="325" t="s">
        <v>313</v>
      </c>
      <c r="Q51" s="7"/>
      <c r="R51" s="8"/>
      <c r="S51" s="139"/>
      <c r="T51" s="139"/>
      <c r="U51" s="7"/>
      <c r="V51" s="119"/>
      <c r="W51" s="161" t="s">
        <v>120</v>
      </c>
      <c r="X51" s="170" t="s">
        <v>23</v>
      </c>
    </row>
    <row r="52" spans="1:24" s="13" customFormat="1" ht="45" customHeight="1" x14ac:dyDescent="0.35">
      <c r="A52" s="320"/>
      <c r="B52" s="322"/>
      <c r="C52" s="11"/>
      <c r="D52" s="11"/>
      <c r="E52" s="69" t="s">
        <v>314</v>
      </c>
      <c r="F52" s="69" t="s">
        <v>155</v>
      </c>
      <c r="G52" s="19" t="s">
        <v>97</v>
      </c>
      <c r="H52" s="20" t="s">
        <v>155</v>
      </c>
      <c r="I52" s="7"/>
      <c r="J52" s="7"/>
      <c r="K52" s="7"/>
      <c r="L52" s="8"/>
      <c r="M52" s="7"/>
      <c r="N52" s="8"/>
      <c r="O52" s="324"/>
      <c r="P52" s="326"/>
      <c r="Q52" s="11"/>
      <c r="R52" s="12"/>
      <c r="S52" s="11"/>
      <c r="T52" s="12"/>
      <c r="U52" s="7"/>
      <c r="V52" s="119"/>
      <c r="W52" s="7"/>
      <c r="X52" s="8"/>
    </row>
    <row r="53" spans="1:24" s="13" customFormat="1" ht="42.75" customHeight="1" x14ac:dyDescent="0.35">
      <c r="A53" s="157" t="s">
        <v>64</v>
      </c>
      <c r="B53" s="98" t="s">
        <v>315</v>
      </c>
      <c r="C53" s="73" t="s">
        <v>103</v>
      </c>
      <c r="D53" s="74" t="s">
        <v>31</v>
      </c>
      <c r="E53" s="7"/>
      <c r="F53" s="8"/>
      <c r="G53" s="77"/>
      <c r="H53" s="8"/>
      <c r="I53" s="7"/>
      <c r="J53" s="8"/>
      <c r="K53" s="7"/>
      <c r="L53" s="8"/>
      <c r="M53" s="11"/>
      <c r="N53" s="8"/>
      <c r="O53" s="158" t="s">
        <v>64</v>
      </c>
      <c r="P53" s="10" t="s">
        <v>315</v>
      </c>
      <c r="Q53" s="159" t="s">
        <v>104</v>
      </c>
      <c r="R53" s="160" t="s">
        <v>23</v>
      </c>
      <c r="S53" s="11"/>
      <c r="T53" s="8"/>
      <c r="U53" s="106"/>
      <c r="V53" s="148"/>
      <c r="W53" s="164"/>
      <c r="X53" s="167"/>
    </row>
    <row r="54" spans="1:24" s="13" customFormat="1" ht="42.75" hidden="1" customHeight="1" x14ac:dyDescent="0.35">
      <c r="A54" s="157" t="s">
        <v>66</v>
      </c>
      <c r="B54" s="98" t="s">
        <v>248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66</v>
      </c>
      <c r="P54" s="97" t="s">
        <v>248</v>
      </c>
      <c r="Q54" s="164"/>
      <c r="R54" s="163"/>
      <c r="S54" s="11"/>
      <c r="T54" s="8"/>
      <c r="U54" s="106"/>
      <c r="V54" s="148"/>
      <c r="W54" s="164"/>
      <c r="X54" s="167"/>
    </row>
    <row r="55" spans="1:24" ht="29.25" customHeight="1" x14ac:dyDescent="0.35">
      <c r="G55" s="86"/>
      <c r="I55" s="22" t="s">
        <v>145</v>
      </c>
      <c r="J55" s="22"/>
      <c r="K55" s="23" t="s">
        <v>3</v>
      </c>
      <c r="L55" s="23" t="s">
        <v>141</v>
      </c>
      <c r="M55" s="23" t="s">
        <v>3</v>
      </c>
      <c r="N55" s="23" t="s">
        <v>141</v>
      </c>
      <c r="O55" s="345" t="s">
        <v>142</v>
      </c>
      <c r="P55" s="345"/>
      <c r="Q55" s="23" t="s">
        <v>146</v>
      </c>
      <c r="R55" s="23" t="s">
        <v>3</v>
      </c>
      <c r="S55" s="23" t="s">
        <v>141</v>
      </c>
      <c r="T55" s="23" t="s">
        <v>142</v>
      </c>
    </row>
    <row r="56" spans="1:24" ht="29.25" customHeight="1" x14ac:dyDescent="0.35">
      <c r="E56" t="s">
        <v>51</v>
      </c>
      <c r="I56" s="24" t="s">
        <v>135</v>
      </c>
      <c r="J56" s="25"/>
      <c r="K56" s="26">
        <f>2*(COUNTIF($C$4:$J$15,"TRANG")+COUNTIF($Q$4:$X$15,"TRANG")-COUNTIF(G15:J15,"TRANG"))</f>
        <v>14</v>
      </c>
      <c r="L56" s="26">
        <f>2*(COUNTIF($M$4:$N$15,"TRANG")+COUNTIF(K4:L15,"TRANG"))</f>
        <v>0</v>
      </c>
      <c r="M56" s="26">
        <f>2*(COUNTIF($C$4:$J$15,"TRANG")+COUNTIF($Q$4:$X$15,"TRANG")-COUNTIF(I15:L15,"TRANG"))</f>
        <v>14</v>
      </c>
      <c r="N56" s="26">
        <f>2*(COUNTIF($M$4:$N$15,"TRANG")+COUNTIF(K4:L15,"TRANG"))</f>
        <v>0</v>
      </c>
      <c r="O56" s="340">
        <f>SUM(M56:N56)</f>
        <v>14</v>
      </c>
      <c r="P56" s="340"/>
      <c r="Q56" s="72" t="s">
        <v>135</v>
      </c>
      <c r="R56" s="26">
        <f t="shared" ref="R56:S60" si="0">M56+M62+M68+M74</f>
        <v>48</v>
      </c>
      <c r="S56" s="26">
        <f t="shared" si="0"/>
        <v>2</v>
      </c>
      <c r="T56" s="26">
        <f>SUM(R56:S56)</f>
        <v>50</v>
      </c>
    </row>
    <row r="57" spans="1:24" ht="29.25" customHeight="1" x14ac:dyDescent="0.35">
      <c r="I57" s="27" t="s">
        <v>136</v>
      </c>
      <c r="J57" s="28"/>
      <c r="K57" s="29">
        <f>2*(COUNTIF($C$4:$J$15,"UYÊN")+COUNTIF($Q$4:$X$15,"UYÊN")-COUNTIF(G15:J15,"UYÊN"))</f>
        <v>10</v>
      </c>
      <c r="L57" s="29">
        <f>2*(COUNTIF($M$4:$N$15,"UYÊN")+COUNTIF(K4:L15,"UYÊN"))</f>
        <v>0</v>
      </c>
      <c r="M57" s="29">
        <f>2*(COUNTIF($C$4:$J$15,"UYÊN")+COUNTIF($Q$4:$X$15,"UYÊN")-COUNTIF(I15:L15,"UYÊN"))</f>
        <v>10</v>
      </c>
      <c r="N57" s="29">
        <f>2*(COUNTIF($M$4:$N$15,"UYÊN")+COUNTIF(K4:L15,"UYÊN"))</f>
        <v>0</v>
      </c>
      <c r="O57" s="341">
        <f>SUM(M57:N57)</f>
        <v>10</v>
      </c>
      <c r="P57" s="341"/>
      <c r="Q57" s="47" t="s">
        <v>136</v>
      </c>
      <c r="R57" s="29">
        <f t="shared" si="0"/>
        <v>44</v>
      </c>
      <c r="S57" s="29">
        <f t="shared" si="0"/>
        <v>0</v>
      </c>
      <c r="T57" s="29">
        <f>SUM(R57:S57)</f>
        <v>44</v>
      </c>
    </row>
    <row r="58" spans="1:24" ht="29.25" customHeight="1" x14ac:dyDescent="0.35">
      <c r="I58" s="37" t="s">
        <v>137</v>
      </c>
      <c r="J58" s="38"/>
      <c r="K58" s="20">
        <f>2*(COUNTIF($C$4:$J$15,"NHU")+COUNTIF($Q$4:$X$15,"NHU")-COUNTIF(G15:J15,"NHU"))</f>
        <v>14</v>
      </c>
      <c r="L58" s="20">
        <f>2*(COUNTIF($M$4:$N$15,"NHU")+COUNTIF(K4:L15,"NHU"))</f>
        <v>0</v>
      </c>
      <c r="M58" s="20">
        <f>2*(COUNTIF($C$4:$J$15,"NHU")+COUNTIF($Q$4:$X$15,"NHU")-COUNTIF(I15:L15,"NHU"))</f>
        <v>14</v>
      </c>
      <c r="N58" s="20">
        <f>2*(COUNTIF($M$4:$N$15,"NHU")+COUNTIF(K4:L15,"NHU"))</f>
        <v>0</v>
      </c>
      <c r="O58" s="342">
        <f>SUM(M58:N58)</f>
        <v>14</v>
      </c>
      <c r="P58" s="342"/>
      <c r="Q58" s="48" t="s">
        <v>137</v>
      </c>
      <c r="R58" s="20">
        <f t="shared" si="0"/>
        <v>48</v>
      </c>
      <c r="S58" s="20">
        <f t="shared" si="0"/>
        <v>4</v>
      </c>
      <c r="T58" s="20">
        <f>SUM(R58:S58)</f>
        <v>52</v>
      </c>
    </row>
    <row r="59" spans="1:24" ht="29.25" customHeight="1" x14ac:dyDescent="0.35">
      <c r="G59" t="s">
        <v>51</v>
      </c>
      <c r="I59" s="30" t="s">
        <v>138</v>
      </c>
      <c r="J59" s="31"/>
      <c r="K59" s="15">
        <f>2*(COUNTIF($C$4:$J$15,"NGUYÊN")+COUNTIF($Q$4:$X$15,"NGUYÊN")-COUNTIF(G15:J15,"NGUYÊN"))</f>
        <v>10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10</v>
      </c>
      <c r="N59" s="15">
        <f>2*(COUNTIF($M$4:$N$15,"NGUYÊN")+COUNTIF(K3:L13,"NGUYÊN"))</f>
        <v>2</v>
      </c>
      <c r="O59" s="343">
        <f>SUM(M59:N59)</f>
        <v>12</v>
      </c>
      <c r="P59" s="343"/>
      <c r="Q59" s="49" t="s">
        <v>138</v>
      </c>
      <c r="R59" s="15">
        <f t="shared" si="0"/>
        <v>40</v>
      </c>
      <c r="S59" s="15">
        <f t="shared" si="0"/>
        <v>8</v>
      </c>
      <c r="T59" s="15">
        <f>SUM(R59:S59)</f>
        <v>48</v>
      </c>
    </row>
    <row r="60" spans="1:24" ht="29.25" customHeight="1" x14ac:dyDescent="0.35">
      <c r="I60" s="39" t="s">
        <v>139</v>
      </c>
      <c r="J60" s="40"/>
      <c r="K60" s="41">
        <f>2*(COUNTIF($C$4:$J$15,"DÂN")+COUNTIF($Q$4:$X$15,"DÂN")-COUNTIF(G16:J16,"DÂN"))</f>
        <v>6</v>
      </c>
      <c r="L60" s="41">
        <f>2*(COUNTIF($M$4:$N$15,"DÂN")+COUNTIF(K4:L15,"DÂN"))</f>
        <v>2</v>
      </c>
      <c r="M60" s="41">
        <f>2*(COUNTIF($C$4:$J$15,"DÂN")+COUNTIF($Q$4:$X$15,"DÂN")-COUNTIF(I16:L16,"DÂN"))</f>
        <v>6</v>
      </c>
      <c r="N60" s="41">
        <f>2*(COUNTIF($M$4:$N$15,"DÂN")+COUNTIF(K4:L15,"DÂN"))</f>
        <v>2</v>
      </c>
      <c r="O60" s="344">
        <f>SUM(M60:N60)</f>
        <v>8</v>
      </c>
      <c r="P60" s="344"/>
      <c r="Q60" s="41" t="s">
        <v>139</v>
      </c>
      <c r="R60" s="41">
        <f t="shared" si="0"/>
        <v>44</v>
      </c>
      <c r="S60" s="41">
        <f t="shared" si="0"/>
        <v>8</v>
      </c>
      <c r="T60" s="41">
        <f>SUM(R60:S60)</f>
        <v>52</v>
      </c>
    </row>
    <row r="61" spans="1:24" ht="29.25" customHeight="1" x14ac:dyDescent="0.35">
      <c r="I61" s="22" t="s">
        <v>140</v>
      </c>
      <c r="J61" s="33"/>
      <c r="K61" s="23" t="s">
        <v>3</v>
      </c>
      <c r="L61" s="23" t="s">
        <v>141</v>
      </c>
      <c r="M61" s="23" t="s">
        <v>3</v>
      </c>
      <c r="N61" s="23" t="s">
        <v>141</v>
      </c>
      <c r="O61" s="345" t="s">
        <v>142</v>
      </c>
      <c r="P61" s="345"/>
      <c r="T61" s="94"/>
      <c r="U61" t="s">
        <v>143</v>
      </c>
    </row>
    <row r="62" spans="1:24" ht="29.25" customHeight="1" x14ac:dyDescent="0.35">
      <c r="I62" s="24" t="s">
        <v>135</v>
      </c>
      <c r="J62" s="25"/>
      <c r="K62" s="26">
        <f>2*(COUNTIF($C$17:$J$28,"TRANG")+COUNTIF($Q$17:$X$28,"TRANG")-COUNTIF(G28:J28,"TRANG"))</f>
        <v>10</v>
      </c>
      <c r="L62" s="26">
        <f>2*(COUNTIF($M$17:$N$28,"TRANG")+COUNTIF(K17:L28,"TRANG"))</f>
        <v>2</v>
      </c>
      <c r="M62" s="26">
        <f>2*(COUNTIF($C$17:$J$28,"TRANG")+COUNTIF($Q$17:$X$28,"TRANG")-COUNTIF(I28:L28,"TRANG"))</f>
        <v>10</v>
      </c>
      <c r="N62" s="26">
        <f>2*(COUNTIF($M$17:$N$28,"TRANG")+COUNTIF(K17:L28,"TRANG"))</f>
        <v>2</v>
      </c>
      <c r="O62" s="340">
        <f>SUM(M62:N62)</f>
        <v>12</v>
      </c>
      <c r="P62" s="340"/>
      <c r="T62" s="94"/>
    </row>
    <row r="63" spans="1:24" ht="29.25" customHeight="1" x14ac:dyDescent="0.35">
      <c r="I63" s="27" t="s">
        <v>136</v>
      </c>
      <c r="J63" s="28"/>
      <c r="K63" s="47">
        <f>2*(COUNTIF($C$17:$J$28,"UYÊN")+COUNTIF($Q$17:$X$28,"UYÊN")-COUNTIF(G29:J29,"UYÊN"))</f>
        <v>12</v>
      </c>
      <c r="L63" s="29">
        <f>2*(COUNTIF($M$17:$N$28,"UYÊN")+COUNTIF(K17:L28,"UYÊN"))</f>
        <v>0</v>
      </c>
      <c r="M63" s="47">
        <f>2*(COUNTIF($C$17:$J$28,"UYÊN")+COUNTIF($Q$17:$X$28,"UYÊN")-COUNTIF(I29:L29,"UYÊN"))</f>
        <v>12</v>
      </c>
      <c r="N63" s="29">
        <f>2*(COUNTIF($M$17:$N$28,"UYÊN")+COUNTIF(K17:L28,"UYÊN"))</f>
        <v>0</v>
      </c>
      <c r="O63" s="341">
        <f>SUM(M63:N63)</f>
        <v>12</v>
      </c>
      <c r="P63" s="341"/>
      <c r="T63" s="94"/>
    </row>
    <row r="64" spans="1:24" ht="29.25" customHeight="1" x14ac:dyDescent="0.6">
      <c r="H64" s="34"/>
      <c r="I64" s="37" t="s">
        <v>137</v>
      </c>
      <c r="J64" s="38"/>
      <c r="K64" s="48">
        <f>2*(COUNTIF($C$17:$J$28,"NHU")+COUNTIF($Q$17:$X$28,"NHU")-COUNTIF(G29:J31,"NHU"))</f>
        <v>14</v>
      </c>
      <c r="L64" s="20">
        <f>2*(COUNTIF($M$17:$N$28,"TUẤN")+COUNTIF(K17:L28,"TUẤN"))</f>
        <v>0</v>
      </c>
      <c r="M64" s="48">
        <f>2*(COUNTIF($C$17:$J$28,"NHU")+COUNTIF($Q$17:$X$28,"NHU")-COUNTIF(I29:L31,"NHU"))</f>
        <v>14</v>
      </c>
      <c r="N64" s="20">
        <f>2*(COUNTIF($M$17:$N$28,"NHU")+COUNTIF(K17:L28,"NHU"))</f>
        <v>0</v>
      </c>
      <c r="O64" s="342">
        <f>SUM(M64:N64)</f>
        <v>14</v>
      </c>
      <c r="P64" s="342"/>
      <c r="T64" s="94"/>
    </row>
    <row r="65" spans="1:20" ht="29.25" customHeight="1" x14ac:dyDescent="0.6">
      <c r="H65" s="34"/>
      <c r="I65" s="30" t="s">
        <v>138</v>
      </c>
      <c r="J65" s="31"/>
      <c r="K65" s="49">
        <f>2*(COUNTIF($C$17:$J$28,"NGUYÊN")+COUNTIF($Q$17:$X$28,"NGUYÊN")-COUNTIF(G31:J32,"NGUYÊN"))</f>
        <v>6</v>
      </c>
      <c r="L65" s="15">
        <f>2*(COUNTIF($M$17:$N$28,"NGUYÊN")+COUNTIF(K16:L26,"NGUYÊN"))</f>
        <v>2</v>
      </c>
      <c r="M65" s="15">
        <f>2*(COUNTIF($C$4:$J$15,"NGUYÊN")+COUNTIF($Q$4:$X$15,"NGUYÊN")-COUNTIF(H21:J21,"NGUYÊN"))</f>
        <v>10</v>
      </c>
      <c r="N65" s="15">
        <f>2*(COUNTIF($M$17:$N$28,"NGUYÊN")+COUNTIF(K16:L26,"NGUYÊN"))</f>
        <v>2</v>
      </c>
      <c r="O65" s="343">
        <f>SUM(M65:N65)</f>
        <v>12</v>
      </c>
      <c r="P65" s="343"/>
      <c r="T65" s="94"/>
    </row>
    <row r="66" spans="1:20" ht="29.25" customHeight="1" x14ac:dyDescent="0.6">
      <c r="H66" s="34"/>
      <c r="I66" s="39" t="s">
        <v>139</v>
      </c>
      <c r="J66" s="40"/>
      <c r="K66" s="71">
        <f>2*(COUNTIF($C$17:$J$28,"DÂN")+COUNTIF($Q$17:$X$28,"DÂN")-COUNTIF(G32:J33,"DÂN"))</f>
        <v>16</v>
      </c>
      <c r="L66" s="41">
        <f>2*(COUNTIF($M$17:$N$28,"DÂN")+COUNTIF(K17:L28,"DÂN"))</f>
        <v>2</v>
      </c>
      <c r="M66" s="71">
        <f>2*(COUNTIF($C$17:$J$28,"DÂN")+COUNTIF($Q$17:$X$28,"DÂN")-COUNTIF(I32:L33,"DÂN"))</f>
        <v>14</v>
      </c>
      <c r="N66" s="41">
        <f>2*(COUNTIF($M$17:$N$28,"DÂN")+COUNTIF(K17:L28,"DÂN"))</f>
        <v>2</v>
      </c>
      <c r="O66" s="344">
        <f>SUM(M66:N66)</f>
        <v>16</v>
      </c>
      <c r="P66" s="344"/>
      <c r="T66" s="94"/>
    </row>
    <row r="67" spans="1:20" ht="29.25" customHeight="1" x14ac:dyDescent="0.35">
      <c r="I67" s="22" t="s">
        <v>144</v>
      </c>
      <c r="J67" s="33"/>
      <c r="K67" s="23" t="s">
        <v>3</v>
      </c>
      <c r="L67" s="23" t="s">
        <v>141</v>
      </c>
      <c r="M67" s="23" t="s">
        <v>3</v>
      </c>
      <c r="N67" s="23" t="s">
        <v>141</v>
      </c>
      <c r="O67" s="345" t="s">
        <v>142</v>
      </c>
      <c r="P67" s="345"/>
      <c r="T67" s="94"/>
    </row>
    <row r="68" spans="1:20" ht="29.25" customHeight="1" x14ac:dyDescent="0.35">
      <c r="G68" s="346"/>
      <c r="I68" s="24" t="s">
        <v>135</v>
      </c>
      <c r="J68" s="25"/>
      <c r="K68" s="26">
        <f>2*(COUNTIF($C$30:$J$41,"TRANG")+COUNTIF($Q$30:$X$41,"TRANG")-COUNTIF($G$41:$J$41,"TRANG"))</f>
        <v>12</v>
      </c>
      <c r="L68" s="26">
        <f>2*(COUNTIF($M$30:$N$41,"TRANG")+COUNTIF(K31:L41,"TRANG"))</f>
        <v>0</v>
      </c>
      <c r="M68" s="26">
        <f>2*(COUNTIF($C$30:$J$41,"TRANG")+COUNTIF($Q$30:$X$41,"TRANG")-COUNTIF($G$41:$J$41,"TRANG"))</f>
        <v>12</v>
      </c>
      <c r="N68" s="26">
        <f>2*(COUNTIF($M$30:$N$41,"TRANG")+COUNTIF(K31:L41,"TRANG"))</f>
        <v>0</v>
      </c>
      <c r="O68" s="340">
        <f>SUM(M68:N68)</f>
        <v>12</v>
      </c>
      <c r="P68" s="340"/>
      <c r="T68" s="94"/>
    </row>
    <row r="69" spans="1:20" ht="29.25" customHeight="1" x14ac:dyDescent="0.35">
      <c r="G69" s="346"/>
      <c r="I69" s="27" t="s">
        <v>136</v>
      </c>
      <c r="J69" s="28"/>
      <c r="K69" s="29">
        <f>2*(COUNTIF($C$30:$J$41,"UYÊN")+COUNTIF($Q$30:$X$41,"UYÊN")-COUNTIF($G$41:$J$41,"UYÊN"))</f>
        <v>10</v>
      </c>
      <c r="L69" s="29">
        <f>2*(COUNTIF($M$30:$N$41,"UYÊN")+COUNTIF(K31:L41,"UYÊN"))</f>
        <v>0</v>
      </c>
      <c r="M69" s="29">
        <f>2*(COUNTIF($C$30:$J$41,"UYÊN")+COUNTIF($Q$30:$X$41,"UYÊN")-COUNTIF($G$41:$J$41,"UYÊN"))</f>
        <v>10</v>
      </c>
      <c r="N69" s="29">
        <f>2*(COUNTIF($M$30:$N$41,"UYÊN")+COUNTIF(K31:L41,"UYÊN"))</f>
        <v>0</v>
      </c>
      <c r="O69" s="341">
        <f>SUM(M69:N69)</f>
        <v>10</v>
      </c>
      <c r="P69" s="341"/>
      <c r="T69" s="94"/>
    </row>
    <row r="70" spans="1:20" ht="29.25" customHeight="1" x14ac:dyDescent="0.35">
      <c r="G70" s="346"/>
      <c r="I70" s="37" t="s">
        <v>137</v>
      </c>
      <c r="J70" s="38"/>
      <c r="K70" s="20">
        <f>2*(COUNTIF($C$30:$J$41,"NHU")+COUNTIF($Q$30:$X$41,"NHU")-COUNTIF($G$41:$J$41,"NHU"))</f>
        <v>10</v>
      </c>
      <c r="L70" s="20">
        <f>2*(COUNTIF($M$30:$N$41,"TUẤN")+COUNTIF(K31:L41,"TUẤN"))</f>
        <v>0</v>
      </c>
      <c r="M70" s="20">
        <f>2*(COUNTIF($C$30:$J$41,"NHU")+COUNTIF($Q$30:$X$41,"NHU")-COUNTIF($G$41:$J$41,"NHU"))</f>
        <v>10</v>
      </c>
      <c r="N70" s="20">
        <f>2*(COUNTIF($M$30:$N$41,"NHU")+COUNTIF(K31:L41,"NHU"))</f>
        <v>2</v>
      </c>
      <c r="O70" s="342">
        <f>SUM(M70:N70)</f>
        <v>12</v>
      </c>
      <c r="P70" s="342"/>
      <c r="T70" s="94"/>
    </row>
    <row r="71" spans="1:20" ht="29.25" customHeight="1" x14ac:dyDescent="0.35">
      <c r="G71" s="346"/>
      <c r="I71" s="30" t="s">
        <v>138</v>
      </c>
      <c r="J71" s="31"/>
      <c r="K71" s="15">
        <f>2*(COUNTIF($C$30:$J$41,"NGUYÊN")+COUNTIF($Q$30:$X$41,"NGUYÊN")-COUNTIF($G$41:$J$41,"NGUYÊN"))</f>
        <v>12</v>
      </c>
      <c r="L71" s="15">
        <f>2*(COUNTIF($M$30:$N$41,"NGUYÊN")+COUNTIF(K29:L39,"NGUYÊN"))</f>
        <v>2</v>
      </c>
      <c r="M71" s="15">
        <f>2*(COUNTIF($C$30:$J$41,"NGUYÊN")+COUNTIF($Q$30:$X$41,"NGUYÊN")-COUNTIF($G$41:$J$41,"NGUYÊN"))</f>
        <v>12</v>
      </c>
      <c r="N71" s="15">
        <f>2*(COUNTIF($M$30:$N$41,"NGUYÊN")+COUNTIF(K29:L39,"NGUYÊN"))</f>
        <v>2</v>
      </c>
      <c r="O71" s="343">
        <f>SUM(M71:N71)</f>
        <v>14</v>
      </c>
      <c r="P71" s="343"/>
      <c r="T71" s="94"/>
    </row>
    <row r="72" spans="1:20" ht="29.25" customHeight="1" x14ac:dyDescent="0.35">
      <c r="G72" s="346"/>
      <c r="I72" s="39" t="s">
        <v>139</v>
      </c>
      <c r="J72" s="40"/>
      <c r="K72" s="41">
        <f>2*(COUNTIF($C$30:$J$41,"DÂN")+COUNTIF($Q$30:$X$41,"DÂN")-COUNTIF($G$41:$J$41,"DÂN"))</f>
        <v>12</v>
      </c>
      <c r="L72" s="41">
        <f>2*(COUNTIF($M$30:$N$41,"DÂN")+COUNTIF(K31:L41,"DÂN"))</f>
        <v>2</v>
      </c>
      <c r="M72" s="41">
        <f>2*(COUNTIF($C$30:$J$41,"DÂN")+COUNTIF($Q$30:$X$41,"DÂN")-COUNTIF($G$41:$J$41,"DÂN"))</f>
        <v>12</v>
      </c>
      <c r="N72" s="41">
        <f>2*(COUNTIF($M$30:$N$41,"DÂN")+COUNTIF(K31:L41,"DÂN"))</f>
        <v>2</v>
      </c>
      <c r="O72" s="344">
        <f>SUM(M72:N72)</f>
        <v>14</v>
      </c>
      <c r="P72" s="344"/>
      <c r="T72" s="94"/>
    </row>
    <row r="73" spans="1:20" ht="29.25" customHeight="1" x14ac:dyDescent="0.35">
      <c r="I73" s="22" t="s">
        <v>147</v>
      </c>
      <c r="J73" s="33"/>
      <c r="K73" s="23" t="s">
        <v>3</v>
      </c>
      <c r="L73" s="23" t="s">
        <v>141</v>
      </c>
      <c r="M73" s="23" t="s">
        <v>3</v>
      </c>
      <c r="N73" s="23" t="s">
        <v>141</v>
      </c>
      <c r="O73" s="345" t="s">
        <v>142</v>
      </c>
      <c r="P73" s="345"/>
      <c r="T73" s="94"/>
    </row>
    <row r="74" spans="1:20" ht="29.25" customHeight="1" x14ac:dyDescent="0.35">
      <c r="I74" s="24" t="s">
        <v>135</v>
      </c>
      <c r="J74" s="25"/>
      <c r="K74" s="26">
        <f>2*(COUNTIF($C$43:$J$54,"TRANG")+COUNTIF($Q$43:$X$54,"TRANG")-COUNTIF($G$54:$J$54,"TRANG"))</f>
        <v>12</v>
      </c>
      <c r="L74" s="26">
        <f>2*(COUNTIF($M$43:$N$54,"TRANG")+COUNTIF(K43:L54,"TRANG"))</f>
        <v>0</v>
      </c>
      <c r="M74" s="26">
        <f>2*(COUNTIF($C$43:$J$54,"TRANG")+COUNTIF($Q$43:$X$54,"TRANG")-COUNTIF($G$54:$J$54,"TRANG"))</f>
        <v>12</v>
      </c>
      <c r="N74" s="26">
        <f>2*(COUNTIF($M$43:$N$54,"TRANG")+COUNTIF(K43:L54,"TRANG"))</f>
        <v>0</v>
      </c>
      <c r="O74" s="340">
        <f>SUM(M74:N74)</f>
        <v>12</v>
      </c>
      <c r="P74" s="340"/>
      <c r="T74" s="94"/>
    </row>
    <row r="75" spans="1:20" ht="29.25" customHeight="1" x14ac:dyDescent="0.35">
      <c r="I75" s="27" t="s">
        <v>136</v>
      </c>
      <c r="J75" s="28"/>
      <c r="K75" s="29">
        <f>2*(COUNTIF($C$43:$J$54,"UYÊN")+COUNTIF($Q$43:$X$54,"UYÊN")-COUNTIF($G$54:$J$54,"UYÊN"))</f>
        <v>12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12</v>
      </c>
      <c r="N75" s="29">
        <f>2*(COUNTIF($M$43:$N$54,"UYÊN")+COUNTIF(K43:L54,"UYÊN"))</f>
        <v>0</v>
      </c>
      <c r="O75" s="341">
        <f>SUM(M75:N75)</f>
        <v>12</v>
      </c>
      <c r="P75" s="341"/>
      <c r="T75" s="94"/>
    </row>
    <row r="76" spans="1:20" ht="29.25" customHeight="1" x14ac:dyDescent="0.6">
      <c r="H76" s="34"/>
      <c r="I76" s="37" t="s">
        <v>137</v>
      </c>
      <c r="J76" s="38"/>
      <c r="K76" s="20">
        <f>2*(COUNTIF($C$43:$J$54,"NHU")+COUNTIF($Q$43:$X$54,"NHU")-COUNTIF($G$54:$J$54,"NHU"))</f>
        <v>10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10</v>
      </c>
      <c r="N76" s="20">
        <f>2*(COUNTIF($M$43:$N$54,"NHU")+COUNTIF(K43:L54,"NHU"))</f>
        <v>2</v>
      </c>
      <c r="O76" s="342">
        <f>SUM(M76:N76)</f>
        <v>12</v>
      </c>
      <c r="P76" s="342"/>
      <c r="T76" s="94"/>
    </row>
    <row r="77" spans="1:20" ht="29.25" customHeight="1" x14ac:dyDescent="0.6">
      <c r="H77" s="34"/>
      <c r="I77" s="30" t="s">
        <v>138</v>
      </c>
      <c r="J77" s="31"/>
      <c r="K77" s="15">
        <f>2*(COUNTIF($C$43:$J$54,"NGUYÊN")+COUNTIF($Q$43:$X$54,"NGUYÊN")-COUNTIF($G$54:$J$54,"NGUYÊN"))</f>
        <v>8</v>
      </c>
      <c r="L77" s="15">
        <f>2*(COUNTIF($M$43:$N$54,"NGUYÊN")+COUNTIF(K42:L52,"NGUYÊN"))</f>
        <v>2</v>
      </c>
      <c r="M77" s="15">
        <f>2*(COUNTIF($C$43:$J$54,"NGUYÊN")+COUNTIF($Q$43:$X$54,"NGUYÊN")-COUNTIF($G$54:$J$54,"NGUYÊN"))</f>
        <v>8</v>
      </c>
      <c r="N77" s="15">
        <f>2*(COUNTIF($M$43:$N$54,"NGUYÊN")+COUNTIF(K42:L52,"NGUYÊN"))</f>
        <v>2</v>
      </c>
      <c r="O77" s="343">
        <f>SUM(M77:N77)</f>
        <v>10</v>
      </c>
      <c r="P77" s="343"/>
      <c r="T77" s="94"/>
    </row>
    <row r="78" spans="1:20" ht="26" x14ac:dyDescent="0.6">
      <c r="H78" s="34"/>
      <c r="I78" s="39" t="s">
        <v>139</v>
      </c>
      <c r="J78" s="40"/>
      <c r="K78" s="41">
        <f>2*(COUNTIF($C$43:$J$54,"DÂN")+COUNTIF($Q$43:$X$54,"DÂN")-COUNTIF($G$54:$J$54,"DÂN"))</f>
        <v>12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12</v>
      </c>
      <c r="N78" s="41">
        <f>2*(COUNTIF($M$43:$N$54,"DÂN")+COUNTIF(K43:L54,"DÂN"))</f>
        <v>2</v>
      </c>
      <c r="O78" s="344">
        <f>SUM(M78:N78)</f>
        <v>14</v>
      </c>
      <c r="P78" s="344"/>
      <c r="Q78" s="95"/>
      <c r="R78" s="95"/>
      <c r="S78" s="95"/>
      <c r="T78" s="96"/>
    </row>
    <row r="79" spans="1:20" ht="26" x14ac:dyDescent="0.6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8">
    <mergeCell ref="O62:P62"/>
    <mergeCell ref="O63:P63"/>
    <mergeCell ref="O64:P64"/>
    <mergeCell ref="O65:P65"/>
    <mergeCell ref="O66:P66"/>
    <mergeCell ref="O67:P67"/>
    <mergeCell ref="O56:P56"/>
    <mergeCell ref="O57:P57"/>
    <mergeCell ref="O58:P58"/>
    <mergeCell ref="O59:P59"/>
    <mergeCell ref="O60:P60"/>
    <mergeCell ref="O61:P61"/>
    <mergeCell ref="O78:P78"/>
    <mergeCell ref="O73:P73"/>
    <mergeCell ref="O74:P74"/>
    <mergeCell ref="O75:P75"/>
    <mergeCell ref="O76:P76"/>
    <mergeCell ref="O77:P77"/>
    <mergeCell ref="G68:G72"/>
    <mergeCell ref="O68:P68"/>
    <mergeCell ref="O69:P69"/>
    <mergeCell ref="O70:P70"/>
    <mergeCell ref="O71:P71"/>
    <mergeCell ref="O72:P72"/>
    <mergeCell ref="A49:A50"/>
    <mergeCell ref="B49:B50"/>
    <mergeCell ref="O49:O50"/>
    <mergeCell ref="P49:P50"/>
    <mergeCell ref="A51:A52"/>
    <mergeCell ref="B51:B52"/>
    <mergeCell ref="O51:O52"/>
    <mergeCell ref="P51:P52"/>
    <mergeCell ref="O55:P55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K34:K35"/>
    <mergeCell ref="L34:L35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DC35B-6E13-497A-87A0-C715C32C31A0}">
  <dimension ref="B1:J23"/>
  <sheetViews>
    <sheetView zoomScale="48" zoomScaleNormal="48" workbookViewId="0">
      <selection activeCell="H5" sqref="H5"/>
    </sheetView>
  </sheetViews>
  <sheetFormatPr defaultRowHeight="14.5" x14ac:dyDescent="0.35"/>
  <cols>
    <col min="2" max="2" width="19.1796875" customWidth="1"/>
    <col min="3" max="3" width="25.7265625" customWidth="1"/>
    <col min="4" max="4" width="26.453125" customWidth="1"/>
    <col min="5" max="5" width="24.26953125" customWidth="1"/>
    <col min="6" max="6" width="25.26953125" customWidth="1"/>
    <col min="7" max="7" width="29.54296875" customWidth="1"/>
    <col min="8" max="8" width="46.81640625" customWidth="1"/>
    <col min="9" max="9" width="13.81640625" bestFit="1" customWidth="1"/>
  </cols>
  <sheetData>
    <row r="1" spans="2:9" ht="57.75" customHeight="1" thickBot="1" x14ac:dyDescent="0.4">
      <c r="B1" s="356" t="s">
        <v>316</v>
      </c>
      <c r="C1" s="357"/>
      <c r="D1" s="357"/>
      <c r="E1" s="357"/>
      <c r="F1" s="357"/>
      <c r="G1" s="357"/>
      <c r="H1" s="357"/>
      <c r="I1" s="82"/>
    </row>
    <row r="2" spans="2:9" ht="36.75" customHeight="1" thickBot="1" x14ac:dyDescent="0.4">
      <c r="B2" s="144" t="s">
        <v>317</v>
      </c>
      <c r="C2" s="144" t="s">
        <v>3</v>
      </c>
      <c r="D2" s="144" t="s">
        <v>318</v>
      </c>
      <c r="E2" s="144" t="s">
        <v>319</v>
      </c>
      <c r="F2" s="144" t="s">
        <v>320</v>
      </c>
      <c r="G2" s="144" t="s">
        <v>321</v>
      </c>
      <c r="H2" s="144" t="s">
        <v>322</v>
      </c>
      <c r="I2" s="82"/>
    </row>
    <row r="3" spans="2:9" ht="57.75" customHeight="1" thickBot="1" x14ac:dyDescent="0.4">
      <c r="B3" s="165">
        <v>3</v>
      </c>
      <c r="C3" s="140" t="s">
        <v>323</v>
      </c>
      <c r="D3" s="153" t="s">
        <v>324</v>
      </c>
      <c r="E3" s="142" t="s">
        <v>325</v>
      </c>
      <c r="F3" s="153" t="s">
        <v>31</v>
      </c>
      <c r="G3" s="135" t="s">
        <v>326</v>
      </c>
      <c r="H3" s="143"/>
      <c r="I3" s="145">
        <v>2</v>
      </c>
    </row>
    <row r="4" spans="2:9" ht="52.5" customHeight="1" thickBot="1" x14ac:dyDescent="0.4">
      <c r="B4" s="155">
        <v>4</v>
      </c>
      <c r="C4" s="140" t="s">
        <v>327</v>
      </c>
      <c r="D4" s="154" t="s">
        <v>328</v>
      </c>
      <c r="E4" s="154" t="s">
        <v>325</v>
      </c>
      <c r="F4" s="154" t="s">
        <v>31</v>
      </c>
      <c r="G4" s="156" t="s">
        <v>326</v>
      </c>
      <c r="H4" s="156" t="s">
        <v>329</v>
      </c>
      <c r="I4" s="145">
        <v>2</v>
      </c>
    </row>
    <row r="5" spans="2:9" ht="52.5" customHeight="1" thickBot="1" x14ac:dyDescent="0.4">
      <c r="B5" s="358">
        <v>6</v>
      </c>
      <c r="C5" s="360" t="s">
        <v>330</v>
      </c>
      <c r="D5" s="153" t="s">
        <v>331</v>
      </c>
      <c r="E5" s="142" t="s">
        <v>332</v>
      </c>
      <c r="F5" s="153" t="s">
        <v>31</v>
      </c>
      <c r="G5" s="135" t="s">
        <v>333</v>
      </c>
      <c r="H5" s="143"/>
      <c r="I5" s="145">
        <v>2</v>
      </c>
    </row>
    <row r="6" spans="2:9" ht="52.5" customHeight="1" thickBot="1" x14ac:dyDescent="0.4">
      <c r="B6" s="359"/>
      <c r="C6" s="361"/>
      <c r="D6" s="141" t="s">
        <v>334</v>
      </c>
      <c r="E6" s="142" t="s">
        <v>325</v>
      </c>
      <c r="F6" s="153" t="s">
        <v>31</v>
      </c>
      <c r="G6" s="135" t="s">
        <v>333</v>
      </c>
      <c r="H6" s="153"/>
      <c r="I6" s="145">
        <v>2</v>
      </c>
    </row>
    <row r="7" spans="2:9" ht="52.5" customHeight="1" thickBot="1" x14ac:dyDescent="0.4">
      <c r="B7" s="155">
        <v>3</v>
      </c>
      <c r="C7" s="140" t="s">
        <v>335</v>
      </c>
      <c r="D7" s="141" t="s">
        <v>336</v>
      </c>
      <c r="E7" s="142" t="s">
        <v>325</v>
      </c>
      <c r="F7" s="153" t="s">
        <v>31</v>
      </c>
      <c r="G7" s="135" t="s">
        <v>326</v>
      </c>
      <c r="H7" s="153"/>
      <c r="I7" s="145">
        <v>2</v>
      </c>
    </row>
    <row r="8" spans="2:9" ht="52.5" customHeight="1" thickBot="1" x14ac:dyDescent="0.4">
      <c r="B8" s="155">
        <v>4</v>
      </c>
      <c r="C8" s="140" t="s">
        <v>337</v>
      </c>
      <c r="D8" s="141" t="s">
        <v>338</v>
      </c>
      <c r="E8" s="142" t="s">
        <v>325</v>
      </c>
      <c r="F8" s="153" t="s">
        <v>31</v>
      </c>
      <c r="G8" s="135" t="s">
        <v>333</v>
      </c>
      <c r="H8" s="153"/>
      <c r="I8" s="145">
        <v>2</v>
      </c>
    </row>
    <row r="9" spans="2:9" ht="52.5" customHeight="1" thickBot="1" x14ac:dyDescent="0.4">
      <c r="B9" s="155">
        <v>5</v>
      </c>
      <c r="C9" s="140" t="s">
        <v>339</v>
      </c>
      <c r="D9" s="141" t="s">
        <v>340</v>
      </c>
      <c r="E9" s="142" t="s">
        <v>341</v>
      </c>
      <c r="F9" s="153" t="s">
        <v>31</v>
      </c>
      <c r="G9" s="135" t="s">
        <v>333</v>
      </c>
      <c r="H9" s="153"/>
      <c r="I9" s="145">
        <v>2</v>
      </c>
    </row>
    <row r="10" spans="2:9" ht="52.5" customHeight="1" thickBot="1" x14ac:dyDescent="0.4">
      <c r="B10" s="155">
        <v>6</v>
      </c>
      <c r="C10" s="140" t="s">
        <v>342</v>
      </c>
      <c r="D10" s="141" t="s">
        <v>343</v>
      </c>
      <c r="E10" s="142" t="s">
        <v>325</v>
      </c>
      <c r="F10" s="153" t="s">
        <v>31</v>
      </c>
      <c r="G10" s="135" t="s">
        <v>333</v>
      </c>
      <c r="H10" s="153"/>
      <c r="I10" s="145">
        <v>2</v>
      </c>
    </row>
    <row r="11" spans="2:9" ht="52.5" customHeight="1" thickBot="1" x14ac:dyDescent="0.4">
      <c r="B11" s="358">
        <v>3</v>
      </c>
      <c r="C11" s="360" t="s">
        <v>344</v>
      </c>
      <c r="D11" s="141" t="s">
        <v>334</v>
      </c>
      <c r="E11" s="142" t="s">
        <v>332</v>
      </c>
      <c r="F11" s="153" t="s">
        <v>31</v>
      </c>
      <c r="G11" s="135" t="s">
        <v>333</v>
      </c>
      <c r="H11" s="142"/>
      <c r="I11" s="145">
        <v>2</v>
      </c>
    </row>
    <row r="12" spans="2:9" ht="52.5" customHeight="1" thickBot="1" x14ac:dyDescent="0.4">
      <c r="B12" s="359"/>
      <c r="C12" s="361"/>
      <c r="D12" s="141" t="s">
        <v>331</v>
      </c>
      <c r="E12" s="142" t="s">
        <v>325</v>
      </c>
      <c r="F12" s="153" t="s">
        <v>31</v>
      </c>
      <c r="G12" s="135" t="s">
        <v>333</v>
      </c>
      <c r="H12" s="143"/>
      <c r="I12" s="145">
        <v>2</v>
      </c>
    </row>
    <row r="13" spans="2:9" ht="52.5" customHeight="1" thickBot="1" x14ac:dyDescent="0.4">
      <c r="B13" s="155">
        <v>4</v>
      </c>
      <c r="C13" s="140" t="s">
        <v>345</v>
      </c>
      <c r="D13" s="141" t="s">
        <v>328</v>
      </c>
      <c r="E13" s="142" t="s">
        <v>325</v>
      </c>
      <c r="F13" s="153" t="s">
        <v>31</v>
      </c>
      <c r="G13" s="135" t="s">
        <v>326</v>
      </c>
      <c r="H13" s="143"/>
      <c r="I13" s="145">
        <v>2</v>
      </c>
    </row>
    <row r="14" spans="2:9" ht="52.5" customHeight="1" thickBot="1" x14ac:dyDescent="0.4">
      <c r="B14" s="155">
        <v>5</v>
      </c>
      <c r="C14" s="140" t="s">
        <v>346</v>
      </c>
      <c r="D14" s="141" t="s">
        <v>324</v>
      </c>
      <c r="E14" s="142" t="s">
        <v>325</v>
      </c>
      <c r="F14" s="153" t="s">
        <v>31</v>
      </c>
      <c r="G14" s="135" t="s">
        <v>326</v>
      </c>
      <c r="H14" s="143"/>
      <c r="I14" s="145">
        <v>2</v>
      </c>
    </row>
    <row r="15" spans="2:9" ht="52.5" customHeight="1" thickBot="1" x14ac:dyDescent="0.4">
      <c r="B15" s="155">
        <v>5</v>
      </c>
      <c r="C15" s="140" t="s">
        <v>347</v>
      </c>
      <c r="D15" s="141" t="s">
        <v>336</v>
      </c>
      <c r="E15" s="142" t="s">
        <v>325</v>
      </c>
      <c r="F15" s="153" t="s">
        <v>31</v>
      </c>
      <c r="G15" s="135" t="s">
        <v>326</v>
      </c>
      <c r="H15" s="153"/>
      <c r="I15" s="145">
        <v>2</v>
      </c>
    </row>
    <row r="16" spans="2:9" ht="52.5" customHeight="1" thickBot="1" x14ac:dyDescent="0.4">
      <c r="B16" s="358">
        <v>6</v>
      </c>
      <c r="C16" s="360" t="s">
        <v>348</v>
      </c>
      <c r="D16" s="141" t="s">
        <v>340</v>
      </c>
      <c r="E16" s="142" t="s">
        <v>332</v>
      </c>
      <c r="F16" s="153" t="s">
        <v>31</v>
      </c>
      <c r="G16" s="135" t="s">
        <v>333</v>
      </c>
      <c r="H16" s="143"/>
      <c r="I16" s="145">
        <v>2</v>
      </c>
    </row>
    <row r="17" spans="2:10" ht="52.5" customHeight="1" thickBot="1" x14ac:dyDescent="0.4">
      <c r="B17" s="362"/>
      <c r="C17" s="363"/>
      <c r="D17" s="141" t="s">
        <v>343</v>
      </c>
      <c r="E17" s="142" t="s">
        <v>325</v>
      </c>
      <c r="F17" s="153" t="s">
        <v>31</v>
      </c>
      <c r="G17" s="135" t="s">
        <v>333</v>
      </c>
      <c r="H17" s="143"/>
      <c r="I17" s="145">
        <v>2</v>
      </c>
    </row>
    <row r="18" spans="2:10" ht="52.5" customHeight="1" thickBot="1" x14ac:dyDescent="0.4">
      <c r="B18" s="359"/>
      <c r="C18" s="361"/>
      <c r="D18" s="141" t="s">
        <v>338</v>
      </c>
      <c r="E18" s="166" t="s">
        <v>349</v>
      </c>
      <c r="F18" s="153" t="s">
        <v>31</v>
      </c>
      <c r="G18" s="135" t="s">
        <v>333</v>
      </c>
      <c r="H18" s="143"/>
      <c r="I18" s="145">
        <v>2</v>
      </c>
    </row>
    <row r="19" spans="2:10" ht="69.75" customHeight="1" thickBot="1" x14ac:dyDescent="0.5">
      <c r="B19" s="352" t="s">
        <v>350</v>
      </c>
      <c r="C19" s="353"/>
      <c r="D19" s="354"/>
      <c r="E19" s="354"/>
      <c r="F19" s="354"/>
      <c r="G19" s="354"/>
      <c r="H19" s="355"/>
      <c r="I19" s="99">
        <f>SUM(I3:I18)</f>
        <v>32</v>
      </c>
    </row>
    <row r="20" spans="2:10" x14ac:dyDescent="0.35">
      <c r="B20" s="85"/>
      <c r="I20" s="85"/>
    </row>
    <row r="23" spans="2:10" x14ac:dyDescent="0.35">
      <c r="J23" s="77"/>
    </row>
  </sheetData>
  <mergeCells count="8">
    <mergeCell ref="B19:H19"/>
    <mergeCell ref="B1:H1"/>
    <mergeCell ref="B11:B12"/>
    <mergeCell ref="C11:C12"/>
    <mergeCell ref="B5:B6"/>
    <mergeCell ref="C5:C6"/>
    <mergeCell ref="B16:B18"/>
    <mergeCell ref="C16:C18"/>
  </mergeCells>
  <phoneticPr fontId="30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9C06-6902-4579-B53D-DF1FC9B59CBB}">
  <sheetPr codeName="Sheet11"/>
  <dimension ref="A1:J21"/>
  <sheetViews>
    <sheetView topLeftCell="A2" zoomScale="64" zoomScaleNormal="64" workbookViewId="0">
      <selection activeCell="H9" sqref="H9"/>
    </sheetView>
  </sheetViews>
  <sheetFormatPr defaultRowHeight="14.5" x14ac:dyDescent="0.35"/>
  <cols>
    <col min="1" max="1" width="13.1796875" customWidth="1"/>
    <col min="2" max="2" width="20" customWidth="1"/>
    <col min="3" max="3" width="47.7265625" customWidth="1"/>
    <col min="4" max="4" width="29.7265625" customWidth="1"/>
    <col min="5" max="5" width="23.1796875" customWidth="1"/>
    <col min="6" max="6" width="12.453125" customWidth="1"/>
    <col min="7" max="7" width="20.1796875" customWidth="1"/>
    <col min="8" max="8" width="53.7265625" customWidth="1"/>
    <col min="9" max="9" width="28.7265625" customWidth="1"/>
    <col min="10" max="10" width="19.26953125" customWidth="1"/>
  </cols>
  <sheetData>
    <row r="1" spans="1:10" ht="78" customHeight="1" x14ac:dyDescent="0.35">
      <c r="A1" s="364" t="s">
        <v>351</v>
      </c>
      <c r="B1" s="365"/>
      <c r="C1" s="365"/>
      <c r="D1" s="365"/>
      <c r="E1" s="365"/>
      <c r="F1" s="365"/>
      <c r="G1" s="365"/>
      <c r="H1" s="365"/>
      <c r="I1" s="365"/>
      <c r="J1" s="365"/>
    </row>
    <row r="2" spans="1:10" s="46" customFormat="1" ht="50.25" customHeight="1" x14ac:dyDescent="0.5">
      <c r="A2" s="366" t="str">
        <f>"Tuần "&amp;DAY(B4)&amp;"-"&amp;TEXT(B10,"DD/MM/YYYY")</f>
        <v>Tuần 29-05.04.2024</v>
      </c>
      <c r="B2" s="367"/>
      <c r="C2" s="367"/>
      <c r="D2" s="367"/>
      <c r="E2" s="368"/>
      <c r="F2" s="369" t="s">
        <v>352</v>
      </c>
      <c r="G2" s="370"/>
      <c r="H2" s="370"/>
      <c r="I2" s="370"/>
      <c r="J2" s="371"/>
    </row>
    <row r="3" spans="1:10" s="46" customFormat="1" ht="42" customHeight="1" x14ac:dyDescent="0.5">
      <c r="A3" s="42" t="s">
        <v>317</v>
      </c>
      <c r="B3" s="43" t="s">
        <v>3</v>
      </c>
      <c r="C3" s="44" t="s">
        <v>318</v>
      </c>
      <c r="D3" s="44" t="s">
        <v>319</v>
      </c>
      <c r="E3" s="44" t="s">
        <v>353</v>
      </c>
      <c r="F3" s="45" t="s">
        <v>317</v>
      </c>
      <c r="G3" s="43" t="s">
        <v>3</v>
      </c>
      <c r="H3" s="44" t="s">
        <v>318</v>
      </c>
      <c r="I3" s="112" t="s">
        <v>319</v>
      </c>
      <c r="J3" s="112" t="s">
        <v>353</v>
      </c>
    </row>
    <row r="4" spans="1:10" s="46" customFormat="1" ht="66.75" customHeight="1" x14ac:dyDescent="0.5">
      <c r="A4" s="63">
        <v>2</v>
      </c>
      <c r="B4" s="54" t="s">
        <v>354</v>
      </c>
      <c r="C4" s="55"/>
      <c r="D4" s="57"/>
      <c r="E4" s="58"/>
      <c r="F4" s="64">
        <v>2</v>
      </c>
      <c r="G4" s="54" t="s">
        <v>355</v>
      </c>
      <c r="I4" s="114"/>
      <c r="J4" s="111"/>
    </row>
    <row r="5" spans="1:10" s="65" customFormat="1" ht="66.75" customHeight="1" x14ac:dyDescent="0.55000000000000004">
      <c r="A5" s="63">
        <v>3</v>
      </c>
      <c r="B5" s="54" t="s">
        <v>356</v>
      </c>
      <c r="C5" s="57"/>
      <c r="D5" s="57"/>
      <c r="E5" s="87"/>
      <c r="F5" s="64">
        <v>3</v>
      </c>
      <c r="G5" s="54" t="s">
        <v>357</v>
      </c>
      <c r="H5" s="55"/>
      <c r="I5" s="113"/>
      <c r="J5" s="115"/>
    </row>
    <row r="6" spans="1:10" s="65" customFormat="1" ht="66.75" customHeight="1" x14ac:dyDescent="0.55000000000000004">
      <c r="A6" s="63"/>
      <c r="B6" s="54"/>
      <c r="C6" s="57"/>
      <c r="D6" s="57"/>
      <c r="E6" s="58"/>
      <c r="F6" s="379">
        <v>4</v>
      </c>
      <c r="G6" s="372" t="s">
        <v>358</v>
      </c>
      <c r="H6" s="100" t="s">
        <v>359</v>
      </c>
      <c r="I6" s="101" t="s">
        <v>360</v>
      </c>
      <c r="J6" s="102" t="s">
        <v>361</v>
      </c>
    </row>
    <row r="7" spans="1:10" s="65" customFormat="1" ht="66.75" customHeight="1" x14ac:dyDescent="0.55000000000000004">
      <c r="A7" s="63">
        <v>4</v>
      </c>
      <c r="B7" s="54" t="s">
        <v>362</v>
      </c>
      <c r="C7" s="55"/>
      <c r="D7" s="57" t="s">
        <v>363</v>
      </c>
      <c r="E7" s="58" t="s">
        <v>361</v>
      </c>
      <c r="F7" s="380"/>
      <c r="G7" s="373"/>
      <c r="H7" s="100" t="s">
        <v>364</v>
      </c>
      <c r="I7" s="101" t="s">
        <v>365</v>
      </c>
      <c r="J7" s="102" t="s">
        <v>361</v>
      </c>
    </row>
    <row r="8" spans="1:10" s="65" customFormat="1" ht="60" customHeight="1" x14ac:dyDescent="0.55000000000000004">
      <c r="A8" s="377">
        <v>5</v>
      </c>
      <c r="B8" s="372" t="s">
        <v>366</v>
      </c>
      <c r="C8" s="55"/>
      <c r="D8" s="57"/>
      <c r="E8" s="87"/>
      <c r="F8" s="379">
        <v>5</v>
      </c>
      <c r="G8" s="372" t="s">
        <v>367</v>
      </c>
      <c r="H8" s="55"/>
      <c r="I8" s="57"/>
      <c r="J8" s="58"/>
    </row>
    <row r="9" spans="1:10" s="65" customFormat="1" ht="60" customHeight="1" x14ac:dyDescent="0.55000000000000004">
      <c r="A9" s="378"/>
      <c r="B9" s="373"/>
      <c r="C9" s="100"/>
      <c r="D9" s="101" t="s">
        <v>365</v>
      </c>
      <c r="E9" s="102" t="s">
        <v>361</v>
      </c>
      <c r="F9" s="380"/>
      <c r="G9" s="373"/>
      <c r="H9" s="55"/>
      <c r="I9" s="57"/>
      <c r="J9" s="58"/>
    </row>
    <row r="10" spans="1:10" s="65" customFormat="1" ht="56.25" customHeight="1" x14ac:dyDescent="0.55000000000000004">
      <c r="A10" s="377">
        <v>6</v>
      </c>
      <c r="B10" s="372" t="s">
        <v>368</v>
      </c>
      <c r="C10" s="55"/>
      <c r="D10" s="57"/>
      <c r="E10" s="87"/>
      <c r="F10" s="379">
        <v>6</v>
      </c>
      <c r="G10" s="372" t="s">
        <v>369</v>
      </c>
      <c r="H10" s="55" t="s">
        <v>370</v>
      </c>
      <c r="I10" s="57" t="s">
        <v>365</v>
      </c>
      <c r="J10" s="87" t="s">
        <v>361</v>
      </c>
    </row>
    <row r="11" spans="1:10" s="65" customFormat="1" ht="56.25" customHeight="1" x14ac:dyDescent="0.55000000000000004">
      <c r="A11" s="378"/>
      <c r="B11" s="373"/>
      <c r="C11" s="101"/>
      <c r="D11" s="101" t="s">
        <v>363</v>
      </c>
      <c r="E11" s="107" t="s">
        <v>361</v>
      </c>
      <c r="F11" s="380"/>
      <c r="G11" s="373"/>
      <c r="H11" s="55"/>
      <c r="I11" s="57"/>
      <c r="J11" s="87"/>
    </row>
    <row r="12" spans="1:10" s="46" customFormat="1" ht="49.5" customHeight="1" thickBot="1" x14ac:dyDescent="0.55000000000000004">
      <c r="A12" s="384" t="s">
        <v>371</v>
      </c>
      <c r="B12" s="385"/>
      <c r="C12" s="386"/>
      <c r="D12" s="386"/>
      <c r="E12" s="387"/>
      <c r="F12" s="388" t="s">
        <v>372</v>
      </c>
      <c r="G12" s="389"/>
      <c r="H12" s="389"/>
      <c r="I12" s="389"/>
      <c r="J12" s="389"/>
    </row>
    <row r="13" spans="1:10" s="46" customFormat="1" ht="41.25" customHeight="1" thickBot="1" x14ac:dyDescent="0.55000000000000004">
      <c r="A13" s="50" t="s">
        <v>317</v>
      </c>
      <c r="B13" s="51" t="s">
        <v>3</v>
      </c>
      <c r="C13" s="52" t="s">
        <v>318</v>
      </c>
      <c r="D13" s="52" t="s">
        <v>319</v>
      </c>
      <c r="E13" s="52" t="s">
        <v>373</v>
      </c>
      <c r="F13" s="53" t="s">
        <v>317</v>
      </c>
      <c r="G13" s="51" t="s">
        <v>3</v>
      </c>
      <c r="H13" s="52" t="s">
        <v>318</v>
      </c>
      <c r="I13" s="52" t="s">
        <v>319</v>
      </c>
      <c r="J13" s="52" t="s">
        <v>353</v>
      </c>
    </row>
    <row r="14" spans="1:10" s="46" customFormat="1" ht="63.75" customHeight="1" x14ac:dyDescent="0.5">
      <c r="A14" s="91">
        <v>2</v>
      </c>
      <c r="B14" s="54" t="s">
        <v>374</v>
      </c>
      <c r="C14" s="90"/>
      <c r="D14" s="90"/>
      <c r="E14" s="90"/>
      <c r="F14" s="56">
        <v>2</v>
      </c>
      <c r="G14" s="54" t="s">
        <v>375</v>
      </c>
      <c r="H14" s="108"/>
      <c r="I14" s="109"/>
      <c r="J14" s="110"/>
    </row>
    <row r="15" spans="1:10" s="46" customFormat="1" ht="63.75" customHeight="1" x14ac:dyDescent="0.5">
      <c r="A15" s="70">
        <v>3</v>
      </c>
      <c r="B15" s="54" t="s">
        <v>376</v>
      </c>
      <c r="C15" s="55"/>
      <c r="D15" s="57"/>
      <c r="E15" s="87"/>
      <c r="F15" s="56">
        <v>3</v>
      </c>
      <c r="G15" s="54" t="s">
        <v>377</v>
      </c>
      <c r="H15" s="55"/>
      <c r="I15" s="57"/>
      <c r="J15" s="58"/>
    </row>
    <row r="16" spans="1:10" s="46" customFormat="1" ht="63.75" customHeight="1" x14ac:dyDescent="0.5">
      <c r="A16" s="396">
        <v>4</v>
      </c>
      <c r="B16" s="398" t="s">
        <v>378</v>
      </c>
      <c r="C16" s="131" t="s">
        <v>379</v>
      </c>
      <c r="D16" s="125" t="s">
        <v>380</v>
      </c>
      <c r="E16" s="117" t="s">
        <v>361</v>
      </c>
      <c r="F16" s="392"/>
      <c r="G16" s="394"/>
      <c r="H16" s="146" t="s">
        <v>359</v>
      </c>
      <c r="I16" s="125" t="s">
        <v>360</v>
      </c>
      <c r="J16" s="87" t="s">
        <v>361</v>
      </c>
    </row>
    <row r="17" spans="1:10" s="46" customFormat="1" ht="63.75" customHeight="1" x14ac:dyDescent="0.5">
      <c r="A17" s="397"/>
      <c r="B17" s="399"/>
      <c r="C17" s="126" t="s">
        <v>381</v>
      </c>
      <c r="D17" s="113" t="s">
        <v>365</v>
      </c>
      <c r="E17" s="130" t="s">
        <v>361</v>
      </c>
      <c r="F17" s="393"/>
      <c r="G17" s="395"/>
      <c r="H17" s="126" t="s">
        <v>364</v>
      </c>
      <c r="I17" s="57" t="s">
        <v>365</v>
      </c>
      <c r="J17" s="87" t="s">
        <v>361</v>
      </c>
    </row>
    <row r="18" spans="1:10" s="46" customFormat="1" ht="63.75" customHeight="1" x14ac:dyDescent="0.5">
      <c r="A18" s="120">
        <v>5</v>
      </c>
      <c r="B18" s="127" t="s">
        <v>382</v>
      </c>
      <c r="C18" s="114"/>
      <c r="D18" s="114"/>
      <c r="E18" s="111"/>
      <c r="F18" s="128">
        <v>5</v>
      </c>
      <c r="G18" s="118" t="s">
        <v>383</v>
      </c>
      <c r="H18" s="116"/>
      <c r="I18" s="57"/>
      <c r="J18" s="58"/>
    </row>
    <row r="19" spans="1:10" s="46" customFormat="1" ht="63.75" customHeight="1" x14ac:dyDescent="0.5">
      <c r="A19" s="390">
        <v>6</v>
      </c>
      <c r="B19" s="372" t="s">
        <v>384</v>
      </c>
      <c r="C19" s="57" t="s">
        <v>385</v>
      </c>
      <c r="D19" s="57" t="s">
        <v>363</v>
      </c>
      <c r="E19" s="58" t="s">
        <v>361</v>
      </c>
      <c r="F19" s="374">
        <v>6</v>
      </c>
      <c r="G19" s="376" t="s">
        <v>386</v>
      </c>
      <c r="H19" s="55" t="s">
        <v>387</v>
      </c>
      <c r="I19" s="57" t="s">
        <v>365</v>
      </c>
      <c r="J19" s="87" t="s">
        <v>361</v>
      </c>
    </row>
    <row r="20" spans="1:10" s="46" customFormat="1" ht="75" customHeight="1" x14ac:dyDescent="0.5">
      <c r="A20" s="391"/>
      <c r="B20" s="373"/>
      <c r="C20" s="121" t="s">
        <v>388</v>
      </c>
      <c r="D20" s="122" t="s">
        <v>389</v>
      </c>
      <c r="E20" s="124" t="s">
        <v>361</v>
      </c>
      <c r="F20" s="375"/>
      <c r="G20" s="373"/>
      <c r="H20" s="55"/>
      <c r="I20" s="57"/>
      <c r="J20" s="87"/>
    </row>
    <row r="21" spans="1:10" ht="123.75" customHeight="1" x14ac:dyDescent="0.75">
      <c r="A21" s="66"/>
      <c r="B21" s="381" t="s">
        <v>390</v>
      </c>
      <c r="C21" s="382"/>
      <c r="D21" s="382"/>
      <c r="E21" s="382"/>
      <c r="F21" s="382"/>
      <c r="G21" s="382"/>
      <c r="H21" s="382"/>
      <c r="I21" s="382"/>
      <c r="J21" s="383"/>
    </row>
  </sheetData>
  <mergeCells count="24">
    <mergeCell ref="B21:J21"/>
    <mergeCell ref="A12:E12"/>
    <mergeCell ref="F12:J12"/>
    <mergeCell ref="A19:A20"/>
    <mergeCell ref="F16:F17"/>
    <mergeCell ref="G16:G17"/>
    <mergeCell ref="A16:A17"/>
    <mergeCell ref="B16:B17"/>
    <mergeCell ref="A1:J1"/>
    <mergeCell ref="A2:E2"/>
    <mergeCell ref="F2:J2"/>
    <mergeCell ref="B19:B20"/>
    <mergeCell ref="F19:F20"/>
    <mergeCell ref="G19:G20"/>
    <mergeCell ref="A8:A9"/>
    <mergeCell ref="B8:B9"/>
    <mergeCell ref="F8:F9"/>
    <mergeCell ref="G8:G9"/>
    <mergeCell ref="A10:A11"/>
    <mergeCell ref="B10:B11"/>
    <mergeCell ref="F10:F11"/>
    <mergeCell ref="G10:G11"/>
    <mergeCell ref="F6:F7"/>
    <mergeCell ref="G6:G7"/>
  </mergeCells>
  <phoneticPr fontId="30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433D9-D0B2-412E-9A92-2FD3895C69DF}">
  <dimension ref="A1:AH55"/>
  <sheetViews>
    <sheetView tabSelected="1" topLeftCell="A44" zoomScale="66" zoomScaleNormal="66" workbookViewId="0">
      <selection activeCell="C47" sqref="C47"/>
    </sheetView>
  </sheetViews>
  <sheetFormatPr defaultRowHeight="14.5" x14ac:dyDescent="0.35"/>
  <cols>
    <col min="1" max="1" width="10.7265625" customWidth="1"/>
    <col min="2" max="2" width="10.54296875" customWidth="1"/>
    <col min="3" max="3" width="36.7265625" customWidth="1"/>
    <col min="4" max="4" width="14.1796875" customWidth="1"/>
    <col min="5" max="5" width="34" customWidth="1"/>
    <col min="6" max="6" width="12.1796875" customWidth="1"/>
    <col min="7" max="7" width="35.453125" customWidth="1"/>
    <col min="8" max="8" width="12" customWidth="1"/>
    <col min="9" max="9" width="36.7265625" customWidth="1"/>
    <col min="10" max="10" width="12.1796875" customWidth="1"/>
    <col min="11" max="11" width="31.26953125" customWidth="1"/>
    <col min="12" max="12" width="11.81640625" customWidth="1"/>
    <col min="13" max="13" width="32.7265625" customWidth="1"/>
    <col min="14" max="14" width="13.1796875" customWidth="1"/>
    <col min="15" max="15" width="9.7265625" customWidth="1"/>
    <col min="16" max="16" width="10.453125" customWidth="1"/>
    <col min="17" max="17" width="29" customWidth="1"/>
    <col min="18" max="18" width="9.7265625" customWidth="1"/>
    <col min="19" max="19" width="33.81640625" customWidth="1"/>
    <col min="20" max="20" width="9.7265625" customWidth="1"/>
    <col min="21" max="21" width="34.1796875" customWidth="1"/>
    <col min="22" max="22" width="8.81640625" customWidth="1"/>
    <col min="23" max="23" width="40.453125" customWidth="1"/>
    <col min="24" max="24" width="10.453125" customWidth="1"/>
  </cols>
  <sheetData>
    <row r="1" spans="1:25" ht="138.75" customHeight="1" x14ac:dyDescent="0.35">
      <c r="A1" s="329" t="s">
        <v>391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1"/>
    </row>
    <row r="2" spans="1:25" s="1" customFormat="1" ht="64.5" customHeight="1" x14ac:dyDescent="0.35">
      <c r="A2" s="332" t="s">
        <v>1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3"/>
      <c r="O2" s="334" t="s">
        <v>2</v>
      </c>
      <c r="P2" s="335"/>
      <c r="Q2" s="335"/>
      <c r="R2" s="335"/>
      <c r="S2" s="335"/>
      <c r="T2" s="335"/>
      <c r="U2" s="335"/>
      <c r="V2" s="335"/>
      <c r="W2" s="335"/>
      <c r="X2" s="335"/>
    </row>
    <row r="3" spans="1:25" ht="20.5" thickBot="1" x14ac:dyDescent="0.4">
      <c r="A3" s="336" t="s">
        <v>3</v>
      </c>
      <c r="B3" s="337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414" t="s">
        <v>3</v>
      </c>
      <c r="P3" s="415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2" customHeight="1" thickTop="1" x14ac:dyDescent="0.35">
      <c r="A4" s="319" t="s">
        <v>15</v>
      </c>
      <c r="B4" s="348" t="s">
        <v>392</v>
      </c>
      <c r="C4" s="199" t="s">
        <v>393</v>
      </c>
      <c r="D4" s="200" t="s">
        <v>18</v>
      </c>
      <c r="E4" s="136" t="s">
        <v>394</v>
      </c>
      <c r="F4" s="136" t="s">
        <v>18</v>
      </c>
      <c r="G4" s="11"/>
      <c r="H4" s="11"/>
      <c r="I4" s="11"/>
      <c r="J4" s="11"/>
      <c r="K4" s="176"/>
      <c r="L4" s="177"/>
      <c r="M4" s="7"/>
      <c r="N4" s="119"/>
      <c r="O4" s="404" t="s">
        <v>15</v>
      </c>
      <c r="P4" s="349" t="s">
        <v>392</v>
      </c>
      <c r="Q4" s="93"/>
      <c r="R4" s="8"/>
      <c r="S4" s="7"/>
      <c r="T4" s="8"/>
      <c r="U4" s="7"/>
      <c r="V4" s="8"/>
      <c r="W4" s="7"/>
      <c r="X4" s="214"/>
    </row>
    <row r="5" spans="1:25" s="13" customFormat="1" ht="41.25" customHeight="1" thickBot="1" x14ac:dyDescent="0.4">
      <c r="A5" s="327"/>
      <c r="B5" s="348"/>
      <c r="C5" s="11"/>
      <c r="D5" s="11"/>
      <c r="E5" s="11"/>
      <c r="F5" s="11"/>
      <c r="G5" s="191"/>
      <c r="H5" s="192"/>
      <c r="I5" s="294" t="s">
        <v>395</v>
      </c>
      <c r="J5" s="295" t="s">
        <v>21</v>
      </c>
      <c r="K5" s="11"/>
      <c r="L5" s="12"/>
      <c r="M5" s="11"/>
      <c r="N5" s="262"/>
      <c r="O5" s="408"/>
      <c r="P5" s="349"/>
      <c r="Q5" s="129"/>
      <c r="R5" s="12"/>
      <c r="S5" s="174" t="s">
        <v>396</v>
      </c>
      <c r="T5" s="175" t="s">
        <v>397</v>
      </c>
      <c r="U5" s="11"/>
      <c r="V5" s="12"/>
      <c r="W5" s="191"/>
      <c r="X5" s="228"/>
    </row>
    <row r="6" spans="1:25" s="13" customFormat="1" ht="36.75" customHeight="1" thickTop="1" x14ac:dyDescent="0.35">
      <c r="A6" s="400" t="s">
        <v>24</v>
      </c>
      <c r="B6" s="402" t="s">
        <v>398</v>
      </c>
      <c r="C6" s="303" t="s">
        <v>399</v>
      </c>
      <c r="D6" s="304" t="s">
        <v>155</v>
      </c>
      <c r="E6" s="183" t="s">
        <v>298</v>
      </c>
      <c r="F6" s="183" t="s">
        <v>155</v>
      </c>
      <c r="G6" s="185"/>
      <c r="H6" s="185"/>
      <c r="I6" s="303" t="s">
        <v>400</v>
      </c>
      <c r="J6" s="304" t="s">
        <v>21</v>
      </c>
      <c r="K6" s="314"/>
      <c r="L6" s="186"/>
      <c r="M6" s="185"/>
      <c r="N6" s="245"/>
      <c r="O6" s="404" t="s">
        <v>24</v>
      </c>
      <c r="P6" s="406" t="s">
        <v>398</v>
      </c>
      <c r="Q6" s="271"/>
      <c r="R6" s="186"/>
      <c r="S6" s="185"/>
      <c r="T6" s="186"/>
      <c r="U6" s="187"/>
      <c r="V6" s="188"/>
      <c r="W6" s="185"/>
      <c r="X6" s="189"/>
    </row>
    <row r="7" spans="1:25" s="13" customFormat="1" ht="40.5" customHeight="1" thickBot="1" x14ac:dyDescent="0.4">
      <c r="A7" s="401"/>
      <c r="B7" s="403"/>
      <c r="C7" s="190" t="s">
        <v>401</v>
      </c>
      <c r="D7" s="193" t="s">
        <v>21</v>
      </c>
      <c r="E7" s="191"/>
      <c r="F7" s="191"/>
      <c r="G7" s="191"/>
      <c r="H7" s="192"/>
      <c r="I7" s="11"/>
      <c r="J7" s="11"/>
      <c r="K7" s="313" t="s">
        <v>261</v>
      </c>
      <c r="L7" s="315" t="s">
        <v>18</v>
      </c>
      <c r="M7" s="194"/>
      <c r="N7" s="244"/>
      <c r="O7" s="405"/>
      <c r="P7" s="407"/>
      <c r="Q7" s="272"/>
      <c r="R7" s="192"/>
      <c r="S7" s="191"/>
      <c r="T7" s="192"/>
      <c r="U7" s="195" t="s">
        <v>402</v>
      </c>
      <c r="V7" s="196" t="s">
        <v>23</v>
      </c>
      <c r="W7" s="195" t="s">
        <v>403</v>
      </c>
      <c r="X7" s="196" t="s">
        <v>23</v>
      </c>
    </row>
    <row r="8" spans="1:25" s="13" customFormat="1" ht="42" customHeight="1" thickTop="1" x14ac:dyDescent="0.35">
      <c r="A8" s="327" t="s">
        <v>34</v>
      </c>
      <c r="B8" s="348" t="s">
        <v>404</v>
      </c>
      <c r="C8" s="185"/>
      <c r="D8" s="186"/>
      <c r="E8" s="176"/>
      <c r="F8" s="177"/>
      <c r="G8" s="176"/>
      <c r="H8" s="177"/>
      <c r="I8" s="185"/>
      <c r="J8" s="188"/>
      <c r="K8" s="314"/>
      <c r="L8" s="314"/>
      <c r="M8" s="186"/>
      <c r="N8" s="148"/>
      <c r="O8" s="408" t="s">
        <v>34</v>
      </c>
      <c r="P8" s="349" t="s">
        <v>404</v>
      </c>
      <c r="Q8" s="273"/>
      <c r="R8" s="180"/>
      <c r="S8" s="179"/>
      <c r="T8" s="105"/>
      <c r="U8" s="176"/>
      <c r="V8" s="186"/>
      <c r="W8" s="176"/>
      <c r="X8" s="258"/>
    </row>
    <row r="9" spans="1:25" s="13" customFormat="1" ht="42" customHeight="1" thickBot="1" x14ac:dyDescent="0.4">
      <c r="A9" s="327"/>
      <c r="B9" s="348"/>
      <c r="C9" s="191"/>
      <c r="D9" s="192"/>
      <c r="E9" s="202"/>
      <c r="F9" s="12"/>
      <c r="G9" s="202"/>
      <c r="H9" s="12"/>
      <c r="I9" s="299" t="s">
        <v>405</v>
      </c>
      <c r="J9" s="299" t="s">
        <v>18</v>
      </c>
      <c r="M9" s="103"/>
      <c r="N9" s="103"/>
      <c r="O9" s="408"/>
      <c r="P9" s="349"/>
      <c r="Q9" s="274"/>
      <c r="R9" s="197"/>
      <c r="S9" s="171"/>
      <c r="T9" s="12"/>
      <c r="U9" s="11"/>
      <c r="V9" s="12"/>
      <c r="W9" s="11"/>
      <c r="X9" s="257"/>
    </row>
    <row r="10" spans="1:25" s="13" customFormat="1" ht="55.5" customHeight="1" thickTop="1" thickBot="1" x14ac:dyDescent="0.4">
      <c r="A10" s="400" t="s">
        <v>45</v>
      </c>
      <c r="B10" s="402" t="s">
        <v>406</v>
      </c>
      <c r="C10" s="183" t="s">
        <v>289</v>
      </c>
      <c r="D10" s="184" t="s">
        <v>21</v>
      </c>
      <c r="E10" s="185"/>
      <c r="F10" s="185"/>
      <c r="G10" s="185"/>
      <c r="H10" s="186"/>
      <c r="I10" s="198" t="s">
        <v>407</v>
      </c>
      <c r="J10" s="316" t="s">
        <v>18</v>
      </c>
      <c r="K10" s="185"/>
      <c r="L10" s="245"/>
      <c r="M10" s="185"/>
      <c r="N10" s="245"/>
      <c r="O10" s="404" t="s">
        <v>45</v>
      </c>
      <c r="P10" s="406" t="s">
        <v>406</v>
      </c>
      <c r="Q10" s="271"/>
      <c r="R10" s="186"/>
      <c r="S10" s="185"/>
      <c r="T10" s="186"/>
      <c r="U10" s="187"/>
      <c r="V10" s="188"/>
      <c r="W10" s="201"/>
      <c r="X10" s="189"/>
      <c r="Y10" s="67"/>
    </row>
    <row r="11" spans="1:25" s="13" customFormat="1" ht="36.75" customHeight="1" thickTop="1" thickBot="1" x14ac:dyDescent="0.4">
      <c r="A11" s="401"/>
      <c r="B11" s="403"/>
      <c r="C11" s="190" t="s">
        <v>287</v>
      </c>
      <c r="D11" s="193" t="s">
        <v>18</v>
      </c>
      <c r="E11" s="190" t="s">
        <v>295</v>
      </c>
      <c r="F11" s="193" t="s">
        <v>31</v>
      </c>
      <c r="G11" s="202"/>
      <c r="H11" s="191"/>
      <c r="I11" s="172" t="s">
        <v>408</v>
      </c>
      <c r="J11" s="172" t="s">
        <v>31</v>
      </c>
      <c r="K11" s="191"/>
      <c r="L11" s="192"/>
      <c r="M11" s="194"/>
      <c r="N11" s="244"/>
      <c r="O11" s="405"/>
      <c r="P11" s="407"/>
      <c r="Q11" s="275"/>
      <c r="R11" s="203"/>
      <c r="S11" s="202"/>
      <c r="T11" s="192"/>
      <c r="U11" s="191"/>
      <c r="V11" s="192"/>
      <c r="W11" s="191"/>
      <c r="X11" s="204"/>
    </row>
    <row r="12" spans="1:25" s="13" customFormat="1" ht="39" customHeight="1" thickTop="1" x14ac:dyDescent="0.35">
      <c r="A12" s="327" t="s">
        <v>56</v>
      </c>
      <c r="B12" s="348" t="s">
        <v>409</v>
      </c>
      <c r="C12" s="11"/>
      <c r="D12" s="11"/>
      <c r="E12" s="7"/>
      <c r="F12" s="7"/>
      <c r="G12" s="303" t="s">
        <v>410</v>
      </c>
      <c r="H12" s="304" t="s">
        <v>31</v>
      </c>
      <c r="I12" s="183" t="s">
        <v>411</v>
      </c>
      <c r="J12" s="184" t="s">
        <v>31</v>
      </c>
      <c r="K12" s="176"/>
      <c r="L12" s="177"/>
      <c r="M12" s="185"/>
      <c r="N12" s="186"/>
      <c r="O12" s="408" t="s">
        <v>56</v>
      </c>
      <c r="P12" s="349" t="s">
        <v>409</v>
      </c>
      <c r="Q12" s="106"/>
      <c r="R12" s="177"/>
      <c r="S12" s="176"/>
      <c r="T12" s="177"/>
      <c r="U12" s="176"/>
      <c r="V12" s="177"/>
      <c r="W12" s="176"/>
      <c r="X12" s="258"/>
    </row>
    <row r="13" spans="1:25" s="13" customFormat="1" ht="39" customHeight="1" thickBot="1" x14ac:dyDescent="0.4">
      <c r="A13" s="327"/>
      <c r="B13" s="348"/>
      <c r="C13" s="69" t="s">
        <v>412</v>
      </c>
      <c r="D13" s="69" t="s">
        <v>155</v>
      </c>
      <c r="E13" s="190" t="s">
        <v>413</v>
      </c>
      <c r="F13" s="190" t="s">
        <v>155</v>
      </c>
      <c r="G13" s="11"/>
      <c r="H13" s="12"/>
      <c r="I13" s="11"/>
      <c r="J13" s="11"/>
      <c r="K13" s="294" t="s">
        <v>414</v>
      </c>
      <c r="L13" s="295" t="s">
        <v>21</v>
      </c>
      <c r="M13" s="11"/>
      <c r="N13" s="103"/>
      <c r="O13" s="408"/>
      <c r="P13" s="349"/>
      <c r="Q13" s="129"/>
      <c r="R13" s="12"/>
      <c r="S13" s="11"/>
      <c r="T13" s="12"/>
      <c r="U13" s="11"/>
      <c r="V13" s="12"/>
      <c r="W13" s="205"/>
      <c r="X13" s="257"/>
    </row>
    <row r="14" spans="1:25" s="13" customFormat="1" ht="37.5" customHeight="1" thickTop="1" x14ac:dyDescent="0.35">
      <c r="A14" s="207" t="s">
        <v>64</v>
      </c>
      <c r="B14" s="208" t="s">
        <v>415</v>
      </c>
      <c r="C14" s="185"/>
      <c r="D14" s="186"/>
      <c r="E14" s="209"/>
      <c r="F14" s="186"/>
      <c r="G14" s="185"/>
      <c r="H14" s="186"/>
      <c r="I14" s="185"/>
      <c r="J14" s="185"/>
      <c r="K14" s="185"/>
      <c r="L14" s="185"/>
      <c r="M14" s="185"/>
      <c r="N14" s="245"/>
      <c r="O14" s="284" t="s">
        <v>64</v>
      </c>
      <c r="P14" s="300" t="s">
        <v>415</v>
      </c>
      <c r="Q14" s="211"/>
      <c r="R14" s="212"/>
      <c r="S14" s="187"/>
      <c r="T14" s="188"/>
      <c r="U14" s="187"/>
      <c r="V14" s="188"/>
      <c r="W14" s="185"/>
      <c r="X14" s="189"/>
    </row>
    <row r="15" spans="1:25" s="13" customFormat="1" ht="37.5" hidden="1" customHeight="1" x14ac:dyDescent="0.35">
      <c r="A15" s="213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85" t="s">
        <v>66</v>
      </c>
      <c r="P15" s="286" t="s">
        <v>211</v>
      </c>
      <c r="Q15" s="276"/>
      <c r="R15" s="163"/>
      <c r="S15" s="11"/>
      <c r="T15" s="12"/>
      <c r="U15" s="11"/>
      <c r="V15" s="12"/>
      <c r="W15" s="7"/>
      <c r="X15" s="214"/>
    </row>
    <row r="16" spans="1:25" ht="24.75" customHeight="1" thickBot="1" x14ac:dyDescent="0.4">
      <c r="A16" s="409" t="s">
        <v>3</v>
      </c>
      <c r="B16" s="410"/>
      <c r="C16" s="216" t="s">
        <v>11</v>
      </c>
      <c r="D16" s="217" t="s">
        <v>5</v>
      </c>
      <c r="E16" s="217" t="s">
        <v>12</v>
      </c>
      <c r="F16" s="217" t="s">
        <v>5</v>
      </c>
      <c r="G16" s="217" t="s">
        <v>13</v>
      </c>
      <c r="H16" s="217" t="s">
        <v>5</v>
      </c>
      <c r="I16" s="217" t="s">
        <v>14</v>
      </c>
      <c r="J16" s="217" t="s">
        <v>5</v>
      </c>
      <c r="K16" s="218" t="s">
        <v>9</v>
      </c>
      <c r="L16" s="215" t="s">
        <v>5</v>
      </c>
      <c r="M16" s="218" t="s">
        <v>10</v>
      </c>
      <c r="N16" s="263" t="s">
        <v>5</v>
      </c>
      <c r="O16" s="409" t="s">
        <v>3</v>
      </c>
      <c r="P16" s="411"/>
      <c r="Q16" s="219" t="s">
        <v>11</v>
      </c>
      <c r="R16" s="217" t="s">
        <v>5</v>
      </c>
      <c r="S16" s="217" t="s">
        <v>12</v>
      </c>
      <c r="T16" s="217" t="s">
        <v>5</v>
      </c>
      <c r="U16" s="217" t="s">
        <v>13</v>
      </c>
      <c r="V16" s="217" t="s">
        <v>5</v>
      </c>
      <c r="W16" s="217" t="s">
        <v>14</v>
      </c>
      <c r="X16" s="220" t="s">
        <v>5</v>
      </c>
    </row>
    <row r="17" spans="1:34" s="13" customFormat="1" ht="48" customHeight="1" thickTop="1" x14ac:dyDescent="0.35">
      <c r="A17" s="327" t="s">
        <v>15</v>
      </c>
      <c r="B17" s="348" t="s">
        <v>416</v>
      </c>
      <c r="C17" s="292" t="s">
        <v>417</v>
      </c>
      <c r="D17" s="226" t="s">
        <v>18</v>
      </c>
      <c r="E17" s="104"/>
      <c r="F17" s="104"/>
      <c r="G17" s="104"/>
      <c r="H17" s="104"/>
      <c r="I17" s="292" t="s">
        <v>418</v>
      </c>
      <c r="J17" s="226" t="s">
        <v>21</v>
      </c>
      <c r="K17" s="178"/>
      <c r="L17" s="177"/>
      <c r="M17" s="176"/>
      <c r="N17" s="264"/>
      <c r="O17" s="408" t="s">
        <v>15</v>
      </c>
      <c r="P17" s="349" t="s">
        <v>416</v>
      </c>
      <c r="Q17" s="277"/>
      <c r="R17" s="177"/>
      <c r="S17" s="104"/>
      <c r="T17" s="105"/>
      <c r="U17" s="104"/>
      <c r="V17" s="105"/>
      <c r="W17" s="162"/>
      <c r="X17" s="259"/>
    </row>
    <row r="18" spans="1:34" s="13" customFormat="1" ht="43.5" customHeight="1" thickBot="1" x14ac:dyDescent="0.4">
      <c r="A18" s="327"/>
      <c r="B18" s="348"/>
      <c r="C18" s="11"/>
      <c r="D18" s="12"/>
      <c r="E18" s="172" t="s">
        <v>97</v>
      </c>
      <c r="F18" s="172" t="s">
        <v>155</v>
      </c>
      <c r="G18" s="11"/>
      <c r="H18" s="12"/>
      <c r="I18" s="11"/>
      <c r="J18" s="12"/>
      <c r="K18" s="176"/>
      <c r="L18" s="177"/>
      <c r="M18" s="11"/>
      <c r="N18" s="103"/>
      <c r="O18" s="408"/>
      <c r="P18" s="349"/>
      <c r="Q18" s="274"/>
      <c r="R18" s="197"/>
      <c r="S18" s="171"/>
      <c r="T18" s="12"/>
      <c r="U18" s="11"/>
      <c r="V18" s="12"/>
      <c r="W18" s="294" t="s">
        <v>419</v>
      </c>
      <c r="X18" s="312" t="s">
        <v>420</v>
      </c>
    </row>
    <row r="19" spans="1:34" s="13" customFormat="1" ht="47.25" customHeight="1" thickTop="1" x14ac:dyDescent="0.35">
      <c r="A19" s="400" t="s">
        <v>24</v>
      </c>
      <c r="B19" s="402" t="s">
        <v>421</v>
      </c>
      <c r="C19" s="305" t="s">
        <v>422</v>
      </c>
      <c r="D19" s="297" t="s">
        <v>21</v>
      </c>
      <c r="E19" s="185"/>
      <c r="F19" s="186"/>
      <c r="G19" s="187"/>
      <c r="H19" s="187"/>
      <c r="I19" s="183" t="s">
        <v>423</v>
      </c>
      <c r="J19" s="184" t="s">
        <v>21</v>
      </c>
      <c r="K19" s="185"/>
      <c r="L19" s="186"/>
      <c r="M19" s="185"/>
      <c r="N19" s="245"/>
      <c r="O19" s="404" t="s">
        <v>24</v>
      </c>
      <c r="P19" s="406" t="s">
        <v>421</v>
      </c>
      <c r="Q19" s="271"/>
      <c r="R19" s="186"/>
      <c r="S19" s="187"/>
      <c r="T19" s="188"/>
      <c r="U19" s="187"/>
      <c r="V19" s="188"/>
      <c r="W19" s="176"/>
      <c r="X19" s="189"/>
      <c r="Y19" s="311"/>
    </row>
    <row r="20" spans="1:34" s="13" customFormat="1" ht="46.5" customHeight="1" thickBot="1" x14ac:dyDescent="0.4">
      <c r="A20" s="401"/>
      <c r="B20" s="403"/>
      <c r="C20" s="104"/>
      <c r="D20" s="298"/>
      <c r="E20" s="294" t="s">
        <v>424</v>
      </c>
      <c r="F20" s="295" t="s">
        <v>155</v>
      </c>
      <c r="G20" s="191"/>
      <c r="H20" s="191"/>
      <c r="I20" s="190" t="s">
        <v>80</v>
      </c>
      <c r="J20" s="190" t="s">
        <v>31</v>
      </c>
      <c r="K20" s="190" t="s">
        <v>425</v>
      </c>
      <c r="L20" s="190" t="s">
        <v>18</v>
      </c>
      <c r="M20" s="191"/>
      <c r="N20" s="265"/>
      <c r="O20" s="405"/>
      <c r="P20" s="407"/>
      <c r="Q20" s="272"/>
      <c r="R20" s="192"/>
      <c r="S20" s="272"/>
      <c r="T20" s="192"/>
      <c r="U20" s="191"/>
      <c r="V20" s="192"/>
      <c r="W20" s="294" t="s">
        <v>426</v>
      </c>
      <c r="X20" s="312" t="s">
        <v>23</v>
      </c>
    </row>
    <row r="21" spans="1:34" s="13" customFormat="1" ht="43.5" customHeight="1" thickTop="1" thickBot="1" x14ac:dyDescent="0.4">
      <c r="A21" s="327" t="s">
        <v>34</v>
      </c>
      <c r="B21" s="348" t="s">
        <v>427</v>
      </c>
      <c r="C21" s="187"/>
      <c r="D21" s="105"/>
      <c r="E21" s="176"/>
      <c r="F21" s="177"/>
      <c r="G21" s="183" t="s">
        <v>428</v>
      </c>
      <c r="H21" s="184" t="s">
        <v>31</v>
      </c>
      <c r="I21" s="199" t="s">
        <v>217</v>
      </c>
      <c r="J21" s="200" t="s">
        <v>31</v>
      </c>
      <c r="K21" s="195" t="s">
        <v>429</v>
      </c>
      <c r="L21" s="223" t="s">
        <v>23</v>
      </c>
      <c r="M21" s="176"/>
      <c r="N21" s="148"/>
      <c r="O21" s="408" t="s">
        <v>34</v>
      </c>
      <c r="P21" s="349" t="s">
        <v>427</v>
      </c>
      <c r="Q21" s="106"/>
      <c r="R21" s="177"/>
      <c r="S21" s="176"/>
      <c r="T21" s="177"/>
      <c r="U21" s="176"/>
      <c r="V21" s="105"/>
      <c r="W21" s="188"/>
      <c r="X21" s="185"/>
    </row>
    <row r="22" spans="1:34" s="13" customFormat="1" ht="39.75" customHeight="1" thickTop="1" thickBot="1" x14ac:dyDescent="0.4">
      <c r="A22" s="327"/>
      <c r="B22" s="348"/>
      <c r="C22" s="191"/>
      <c r="D22" s="191"/>
      <c r="E22" s="172" t="s">
        <v>151</v>
      </c>
      <c r="F22" s="172" t="s">
        <v>18</v>
      </c>
      <c r="G22" s="172" t="s">
        <v>430</v>
      </c>
      <c r="H22" s="172" t="s">
        <v>155</v>
      </c>
      <c r="I22" s="11"/>
      <c r="J22" s="11"/>
      <c r="K22" s="11"/>
      <c r="L22" s="12"/>
      <c r="M22" s="11"/>
      <c r="N22" s="103"/>
      <c r="O22" s="408"/>
      <c r="P22" s="349"/>
      <c r="Q22" s="129"/>
      <c r="R22" s="12"/>
      <c r="S22" s="11"/>
      <c r="T22" s="12"/>
      <c r="U22" s="129"/>
      <c r="V22" s="12"/>
      <c r="W22" s="191"/>
      <c r="X22" s="228"/>
    </row>
    <row r="23" spans="1:34" s="13" customFormat="1" ht="48" customHeight="1" thickTop="1" x14ac:dyDescent="0.35">
      <c r="A23" s="400" t="s">
        <v>45</v>
      </c>
      <c r="B23" s="402" t="s">
        <v>431</v>
      </c>
      <c r="C23" s="292" t="s">
        <v>432</v>
      </c>
      <c r="D23" s="226" t="s">
        <v>155</v>
      </c>
      <c r="E23" s="183" t="s">
        <v>433</v>
      </c>
      <c r="F23" s="184" t="s">
        <v>155</v>
      </c>
      <c r="G23" s="185"/>
      <c r="H23" s="186"/>
      <c r="I23" s="183" t="s">
        <v>86</v>
      </c>
      <c r="J23" s="184" t="s">
        <v>31</v>
      </c>
      <c r="K23" s="183" t="s">
        <v>434</v>
      </c>
      <c r="L23" s="184" t="s">
        <v>31</v>
      </c>
      <c r="M23" s="229"/>
      <c r="N23" s="245"/>
      <c r="O23" s="404" t="s">
        <v>45</v>
      </c>
      <c r="P23" s="406" t="s">
        <v>431</v>
      </c>
      <c r="Q23" s="187"/>
      <c r="R23" s="187"/>
      <c r="S23" s="187"/>
      <c r="T23" s="188"/>
      <c r="U23" s="185"/>
      <c r="V23" s="188"/>
      <c r="W23" s="188"/>
      <c r="X23" s="185"/>
    </row>
    <row r="24" spans="1:34" s="13" customFormat="1" ht="42" customHeight="1" thickBot="1" x14ac:dyDescent="0.4">
      <c r="A24" s="401"/>
      <c r="B24" s="403"/>
      <c r="C24" s="237" t="s">
        <v>435</v>
      </c>
      <c r="D24" s="301" t="s">
        <v>18</v>
      </c>
      <c r="E24" s="237" t="s">
        <v>277</v>
      </c>
      <c r="F24" s="301" t="s">
        <v>18</v>
      </c>
      <c r="G24" s="298"/>
      <c r="H24" s="105"/>
      <c r="I24" s="11"/>
      <c r="J24" s="191"/>
      <c r="K24" s="191"/>
      <c r="L24" s="192"/>
      <c r="M24" s="191"/>
      <c r="N24" s="244"/>
      <c r="O24" s="405"/>
      <c r="P24" s="407"/>
      <c r="Q24" s="272"/>
      <c r="R24" s="192"/>
      <c r="S24" s="272"/>
      <c r="T24" s="192"/>
      <c r="U24" s="191"/>
      <c r="V24" s="192"/>
      <c r="W24" s="192"/>
      <c r="X24" s="191"/>
    </row>
    <row r="25" spans="1:34" s="13" customFormat="1" ht="44.25" customHeight="1" thickTop="1" x14ac:dyDescent="0.35">
      <c r="A25" s="327" t="s">
        <v>56</v>
      </c>
      <c r="B25" s="348" t="s">
        <v>436</v>
      </c>
      <c r="C25" s="198" t="s">
        <v>437</v>
      </c>
      <c r="D25" s="292" t="s">
        <v>155</v>
      </c>
      <c r="E25" s="185"/>
      <c r="F25" s="185"/>
      <c r="G25" s="198" t="s">
        <v>438</v>
      </c>
      <c r="H25" s="292" t="s">
        <v>21</v>
      </c>
      <c r="I25" s="292" t="s">
        <v>439</v>
      </c>
      <c r="J25" s="198" t="s">
        <v>21</v>
      </c>
      <c r="K25" s="176"/>
      <c r="L25" s="148"/>
      <c r="M25" s="176" t="s">
        <v>51</v>
      </c>
      <c r="N25" s="148"/>
      <c r="O25" s="408" t="s">
        <v>56</v>
      </c>
      <c r="P25" s="349" t="s">
        <v>436</v>
      </c>
      <c r="Q25" s="176"/>
      <c r="R25" s="177"/>
      <c r="S25" s="176"/>
      <c r="T25" s="177"/>
      <c r="U25" s="176"/>
      <c r="V25" s="177"/>
      <c r="W25" s="224"/>
      <c r="X25" s="261"/>
    </row>
    <row r="26" spans="1:34" s="13" customFormat="1" ht="43.5" customHeight="1" thickBot="1" x14ac:dyDescent="0.4">
      <c r="A26" s="327"/>
      <c r="B26" s="348"/>
      <c r="C26" s="69" t="s">
        <v>440</v>
      </c>
      <c r="D26" s="198" t="s">
        <v>21</v>
      </c>
      <c r="E26" s="191"/>
      <c r="F26" s="191"/>
      <c r="G26" s="11"/>
      <c r="H26" s="11"/>
      <c r="I26" s="190" t="s">
        <v>441</v>
      </c>
      <c r="J26" s="190" t="s">
        <v>31</v>
      </c>
      <c r="K26" s="11"/>
      <c r="L26" s="103"/>
      <c r="M26" s="11"/>
      <c r="N26" s="103"/>
      <c r="O26" s="408"/>
      <c r="P26" s="349"/>
      <c r="Q26" s="278" t="s">
        <v>442</v>
      </c>
      <c r="R26" s="227" t="s">
        <v>23</v>
      </c>
      <c r="S26" s="294" t="s">
        <v>443</v>
      </c>
      <c r="T26" s="312" t="s">
        <v>23</v>
      </c>
      <c r="U26" s="11"/>
      <c r="V26" s="12"/>
      <c r="W26" s="11"/>
      <c r="X26" s="260"/>
    </row>
    <row r="27" spans="1:34" s="13" customFormat="1" ht="40.5" customHeight="1" thickTop="1" x14ac:dyDescent="0.35">
      <c r="A27" s="181" t="s">
        <v>64</v>
      </c>
      <c r="B27" s="208" t="s">
        <v>444</v>
      </c>
      <c r="C27" s="232" t="s">
        <v>103</v>
      </c>
      <c r="D27" s="233" t="s">
        <v>31</v>
      </c>
      <c r="E27" s="185"/>
      <c r="F27" s="186"/>
      <c r="G27" s="185"/>
      <c r="H27" s="186"/>
      <c r="I27" s="185"/>
      <c r="J27" s="186"/>
      <c r="K27" s="187"/>
      <c r="L27" s="186"/>
      <c r="M27" s="187"/>
      <c r="N27" s="245"/>
      <c r="O27" s="283" t="s">
        <v>64</v>
      </c>
      <c r="P27" s="300" t="s">
        <v>444</v>
      </c>
      <c r="Q27" s="211"/>
      <c r="R27" s="212"/>
      <c r="S27" s="234"/>
      <c r="T27" s="188"/>
      <c r="U27" s="185"/>
      <c r="V27" s="188"/>
      <c r="W27" s="201"/>
      <c r="X27" s="235"/>
    </row>
    <row r="28" spans="1:34" s="13" customFormat="1" ht="40.5" hidden="1" customHeight="1" x14ac:dyDescent="0.35">
      <c r="A28" s="213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85" t="s">
        <v>66</v>
      </c>
      <c r="P28" s="286" t="s">
        <v>221</v>
      </c>
      <c r="Q28" s="276"/>
      <c r="R28" s="163"/>
      <c r="S28" s="18"/>
      <c r="T28" s="12"/>
      <c r="U28" s="7"/>
      <c r="V28" s="12"/>
      <c r="W28" s="7"/>
      <c r="X28" s="214"/>
    </row>
    <row r="29" spans="1:34" ht="25" customHeight="1" thickBot="1" x14ac:dyDescent="0.4">
      <c r="A29" s="409" t="s">
        <v>3</v>
      </c>
      <c r="B29" s="410"/>
      <c r="C29" s="217" t="s">
        <v>11</v>
      </c>
      <c r="D29" s="217" t="s">
        <v>5</v>
      </c>
      <c r="E29" s="217" t="s">
        <v>12</v>
      </c>
      <c r="F29" s="217" t="s">
        <v>5</v>
      </c>
      <c r="G29" s="217" t="s">
        <v>13</v>
      </c>
      <c r="H29" s="217" t="s">
        <v>5</v>
      </c>
      <c r="I29" s="217" t="s">
        <v>107</v>
      </c>
      <c r="J29" s="217" t="s">
        <v>5</v>
      </c>
      <c r="K29" s="218" t="s">
        <v>9</v>
      </c>
      <c r="L29" s="215" t="s">
        <v>5</v>
      </c>
      <c r="M29" s="218" t="s">
        <v>10</v>
      </c>
      <c r="N29" s="263" t="s">
        <v>5</v>
      </c>
      <c r="O29" s="409" t="s">
        <v>3</v>
      </c>
      <c r="P29" s="411"/>
      <c r="Q29" s="219" t="s">
        <v>11</v>
      </c>
      <c r="R29" s="217" t="s">
        <v>5</v>
      </c>
      <c r="S29" s="217" t="s">
        <v>12</v>
      </c>
      <c r="T29" s="217" t="s">
        <v>5</v>
      </c>
      <c r="U29" s="217" t="s">
        <v>13</v>
      </c>
      <c r="V29" s="217" t="s">
        <v>5</v>
      </c>
      <c r="W29" s="217" t="s">
        <v>14</v>
      </c>
      <c r="X29" s="220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53.25" customHeight="1" thickTop="1" x14ac:dyDescent="0.35">
      <c r="A30" s="347" t="s">
        <v>15</v>
      </c>
      <c r="B30" s="348" t="s">
        <v>445</v>
      </c>
      <c r="C30" s="296" t="s">
        <v>289</v>
      </c>
      <c r="D30" s="301" t="s">
        <v>21</v>
      </c>
      <c r="E30" s="104"/>
      <c r="F30" s="105"/>
      <c r="G30" s="104"/>
      <c r="H30" s="104"/>
      <c r="I30" s="292" t="s">
        <v>446</v>
      </c>
      <c r="J30" s="69" t="s">
        <v>21</v>
      </c>
      <c r="K30" s="185"/>
      <c r="L30" s="186"/>
      <c r="M30" s="176"/>
      <c r="N30" s="148"/>
      <c r="O30" s="408" t="s">
        <v>15</v>
      </c>
      <c r="P30" s="349" t="s">
        <v>445</v>
      </c>
      <c r="Q30" s="279"/>
      <c r="R30" s="105"/>
      <c r="S30" s="104"/>
      <c r="T30" s="105"/>
      <c r="U30" s="176"/>
      <c r="V30" s="177"/>
      <c r="W30" s="162"/>
      <c r="X30" s="259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thickBot="1" x14ac:dyDescent="0.4">
      <c r="A31" s="347"/>
      <c r="B31" s="348"/>
      <c r="C31" s="191"/>
      <c r="D31" s="11"/>
      <c r="E31" s="11"/>
      <c r="F31" s="11"/>
      <c r="G31" s="11"/>
      <c r="H31" s="12"/>
      <c r="I31" s="191"/>
      <c r="J31" s="192"/>
      <c r="K31" s="11"/>
      <c r="L31" s="12"/>
      <c r="M31" s="11"/>
      <c r="N31" s="262"/>
      <c r="O31" s="408"/>
      <c r="P31" s="349"/>
      <c r="Q31" s="129"/>
      <c r="R31" s="12"/>
      <c r="S31" s="11"/>
      <c r="T31" s="12"/>
      <c r="U31" s="11"/>
      <c r="V31" s="12"/>
      <c r="W31" s="11"/>
      <c r="X31" s="12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thickTop="1" x14ac:dyDescent="0.35">
      <c r="A32" s="412" t="s">
        <v>24</v>
      </c>
      <c r="B32" s="402" t="s">
        <v>447</v>
      </c>
      <c r="C32" s="199" t="s">
        <v>190</v>
      </c>
      <c r="D32" s="183" t="s">
        <v>155</v>
      </c>
      <c r="E32" s="296" t="s">
        <v>298</v>
      </c>
      <c r="F32" s="301" t="s">
        <v>155</v>
      </c>
      <c r="G32" s="187"/>
      <c r="H32" s="187"/>
      <c r="I32" s="187"/>
      <c r="J32" s="187"/>
      <c r="K32" s="185"/>
      <c r="L32" s="185"/>
      <c r="M32" s="185"/>
      <c r="N32" s="245"/>
      <c r="O32" s="404" t="s">
        <v>24</v>
      </c>
      <c r="P32" s="406" t="s">
        <v>447</v>
      </c>
      <c r="Q32" s="271"/>
      <c r="R32" s="186"/>
      <c r="S32" s="185"/>
      <c r="T32" s="186"/>
      <c r="U32" s="185"/>
      <c r="V32" s="186"/>
      <c r="W32" s="185"/>
      <c r="X32" s="189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thickBot="1" x14ac:dyDescent="0.4">
      <c r="A33" s="413"/>
      <c r="B33" s="403"/>
      <c r="C33" s="190" t="s">
        <v>401</v>
      </c>
      <c r="D33" s="193" t="s">
        <v>21</v>
      </c>
      <c r="E33" s="191"/>
      <c r="F33" s="191"/>
      <c r="G33" s="191"/>
      <c r="H33" s="192"/>
      <c r="I33" s="294" t="s">
        <v>448</v>
      </c>
      <c r="J33" s="295" t="s">
        <v>31</v>
      </c>
      <c r="K33" s="191"/>
      <c r="L33" s="191"/>
      <c r="M33" s="191"/>
      <c r="N33" s="244"/>
      <c r="O33" s="405"/>
      <c r="P33" s="407"/>
      <c r="Q33" s="272"/>
      <c r="R33" s="192"/>
      <c r="S33" s="191"/>
      <c r="T33" s="192"/>
      <c r="U33" s="195" t="s">
        <v>449</v>
      </c>
      <c r="V33" s="196" t="s">
        <v>23</v>
      </c>
      <c r="W33" s="195" t="s">
        <v>403</v>
      </c>
      <c r="X33" s="196" t="s">
        <v>23</v>
      </c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thickTop="1" x14ac:dyDescent="0.35">
      <c r="A34" s="347" t="s">
        <v>34</v>
      </c>
      <c r="B34" s="348" t="s">
        <v>450</v>
      </c>
      <c r="C34" s="176"/>
      <c r="D34" s="176"/>
      <c r="E34" s="176"/>
      <c r="F34" s="176"/>
      <c r="G34" s="183" t="s">
        <v>451</v>
      </c>
      <c r="H34" s="184" t="s">
        <v>31</v>
      </c>
      <c r="I34" s="303" t="s">
        <v>452</v>
      </c>
      <c r="J34" s="304" t="s">
        <v>31</v>
      </c>
      <c r="K34" s="176"/>
      <c r="L34" s="177"/>
      <c r="M34" s="180"/>
      <c r="N34" s="266"/>
      <c r="O34" s="408" t="s">
        <v>34</v>
      </c>
      <c r="P34" s="349" t="s">
        <v>450</v>
      </c>
      <c r="Q34" s="280"/>
      <c r="R34" s="180"/>
      <c r="S34" s="180"/>
      <c r="T34" s="180"/>
      <c r="U34" s="176"/>
      <c r="V34" s="177"/>
      <c r="W34" s="224"/>
      <c r="X34" s="261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thickBot="1" x14ac:dyDescent="0.4">
      <c r="A35" s="347"/>
      <c r="B35" s="348"/>
      <c r="C35" s="191"/>
      <c r="D35" s="191"/>
      <c r="E35" s="191"/>
      <c r="F35" s="191"/>
      <c r="G35" s="11"/>
      <c r="H35" s="12"/>
      <c r="I35" s="69" t="s">
        <v>405</v>
      </c>
      <c r="J35" s="69" t="s">
        <v>18</v>
      </c>
      <c r="K35" s="11"/>
      <c r="L35" s="12"/>
      <c r="M35" s="238"/>
      <c r="N35" s="262"/>
      <c r="O35" s="408"/>
      <c r="P35" s="349"/>
      <c r="Q35" s="129"/>
      <c r="R35" s="12"/>
      <c r="S35" s="11"/>
      <c r="T35" s="12"/>
      <c r="U35" s="11"/>
      <c r="V35" s="11"/>
      <c r="W35" s="11"/>
      <c r="X35" s="260"/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54.75" customHeight="1" thickTop="1" thickBot="1" x14ac:dyDescent="0.4">
      <c r="A36" s="400" t="s">
        <v>45</v>
      </c>
      <c r="B36" s="402" t="s">
        <v>453</v>
      </c>
      <c r="C36" s="292" t="s">
        <v>454</v>
      </c>
      <c r="D36" s="69" t="s">
        <v>21</v>
      </c>
      <c r="E36" s="185"/>
      <c r="F36" s="188"/>
      <c r="G36" s="185"/>
      <c r="H36" s="185"/>
      <c r="I36" s="69" t="s">
        <v>455</v>
      </c>
      <c r="J36" s="299" t="s">
        <v>18</v>
      </c>
      <c r="K36" s="185"/>
      <c r="L36" s="186"/>
      <c r="M36" s="185"/>
      <c r="N36" s="245"/>
      <c r="O36" s="404" t="s">
        <v>45</v>
      </c>
      <c r="P36" s="406" t="s">
        <v>453</v>
      </c>
      <c r="Q36" s="211"/>
      <c r="R36" s="212"/>
      <c r="S36" s="185"/>
      <c r="T36" s="186"/>
      <c r="U36" s="210"/>
      <c r="V36" s="210"/>
      <c r="W36" s="201"/>
      <c r="X36" s="230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thickTop="1" thickBot="1" x14ac:dyDescent="0.4">
      <c r="A37" s="401"/>
      <c r="B37" s="403"/>
      <c r="C37" s="293" t="s">
        <v>287</v>
      </c>
      <c r="D37" s="193" t="s">
        <v>18</v>
      </c>
      <c r="E37" s="190" t="s">
        <v>295</v>
      </c>
      <c r="F37" s="193" t="s">
        <v>31</v>
      </c>
      <c r="G37" s="191"/>
      <c r="H37" s="191"/>
      <c r="I37" s="231" t="s">
        <v>456</v>
      </c>
      <c r="J37" s="308" t="s">
        <v>21</v>
      </c>
      <c r="K37" s="194"/>
      <c r="L37" s="191"/>
      <c r="M37" s="191"/>
      <c r="N37" s="244"/>
      <c r="O37" s="405"/>
      <c r="P37" s="407"/>
      <c r="Q37" s="272"/>
      <c r="R37" s="192"/>
      <c r="S37" s="191"/>
      <c r="T37" s="192"/>
      <c r="U37" s="191"/>
      <c r="V37" s="192"/>
      <c r="W37" s="191"/>
      <c r="X37" s="228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thickTop="1" thickBot="1" x14ac:dyDescent="0.4">
      <c r="A38" s="327" t="s">
        <v>56</v>
      </c>
      <c r="B38" s="348" t="s">
        <v>457</v>
      </c>
      <c r="C38" s="296" t="s">
        <v>458</v>
      </c>
      <c r="D38" s="296" t="s">
        <v>18</v>
      </c>
      <c r="E38" s="303" t="s">
        <v>459</v>
      </c>
      <c r="F38" s="304" t="s">
        <v>18</v>
      </c>
      <c r="G38" s="176"/>
      <c r="H38" s="177"/>
      <c r="I38" s="199" t="s">
        <v>125</v>
      </c>
      <c r="J38" s="199" t="s">
        <v>21</v>
      </c>
      <c r="K38" s="309" t="s">
        <v>460</v>
      </c>
      <c r="L38" s="310" t="s">
        <v>21</v>
      </c>
      <c r="M38" s="318"/>
      <c r="N38" s="148"/>
      <c r="O38" s="408" t="s">
        <v>56</v>
      </c>
      <c r="P38" s="349" t="s">
        <v>457</v>
      </c>
      <c r="Q38" s="281"/>
      <c r="R38" s="177"/>
      <c r="S38" s="176"/>
      <c r="T38" s="177"/>
      <c r="U38" s="104"/>
      <c r="V38" s="105"/>
      <c r="W38" s="224"/>
      <c r="X38" s="261"/>
      <c r="AH38"/>
    </row>
    <row r="39" spans="1:34" s="13" customFormat="1" ht="41.25" customHeight="1" thickTop="1" thickBot="1" x14ac:dyDescent="0.4">
      <c r="A39" s="327"/>
      <c r="B39" s="348"/>
      <c r="C39" s="69" t="s">
        <v>461</v>
      </c>
      <c r="D39" s="69" t="s">
        <v>155</v>
      </c>
      <c r="E39" s="190" t="s">
        <v>413</v>
      </c>
      <c r="F39" s="190" t="s">
        <v>155</v>
      </c>
      <c r="H39" s="12"/>
      <c r="I39" s="190" t="s">
        <v>408</v>
      </c>
      <c r="J39" s="190" t="s">
        <v>31</v>
      </c>
      <c r="K39" s="183" t="s">
        <v>261</v>
      </c>
      <c r="L39" s="184" t="s">
        <v>18</v>
      </c>
      <c r="M39" s="239"/>
      <c r="N39" s="267"/>
      <c r="O39" s="408"/>
      <c r="P39" s="349"/>
      <c r="Q39" s="129"/>
      <c r="R39" s="12"/>
      <c r="S39" s="11"/>
      <c r="T39" s="12"/>
      <c r="U39" s="11"/>
      <c r="V39" s="12"/>
      <c r="W39" s="191"/>
      <c r="X39" s="228"/>
      <c r="AH39"/>
    </row>
    <row r="40" spans="1:34" s="13" customFormat="1" ht="40.5" customHeight="1" thickTop="1" x14ac:dyDescent="0.35">
      <c r="A40" s="207" t="s">
        <v>64</v>
      </c>
      <c r="B40" s="182" t="s">
        <v>462</v>
      </c>
      <c r="C40" s="232" t="s">
        <v>103</v>
      </c>
      <c r="D40" s="233" t="s">
        <v>31</v>
      </c>
      <c r="E40" s="185" t="s">
        <v>51</v>
      </c>
      <c r="F40" s="186"/>
      <c r="G40" s="185"/>
      <c r="H40" s="186"/>
      <c r="I40" s="185"/>
      <c r="J40" s="186"/>
      <c r="K40" s="186"/>
      <c r="L40" s="240"/>
      <c r="M40" s="186"/>
      <c r="N40" s="268"/>
      <c r="O40" s="284" t="s">
        <v>64</v>
      </c>
      <c r="P40" s="300" t="s">
        <v>462</v>
      </c>
      <c r="Q40" s="211"/>
      <c r="R40" s="212"/>
      <c r="S40" s="241"/>
      <c r="T40" s="186"/>
      <c r="U40" s="240"/>
      <c r="V40" s="186"/>
      <c r="W40" s="187"/>
      <c r="X40" s="189"/>
      <c r="AH40"/>
    </row>
    <row r="41" spans="1:34" s="13" customFormat="1" ht="40.5" hidden="1" customHeight="1" x14ac:dyDescent="0.35">
      <c r="A41" s="213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69"/>
      <c r="O41" s="285" t="s">
        <v>66</v>
      </c>
      <c r="P41" s="287" t="s">
        <v>121</v>
      </c>
      <c r="Q41" s="276"/>
      <c r="R41" s="163"/>
      <c r="S41" s="14"/>
      <c r="T41" s="8"/>
      <c r="U41" s="21"/>
      <c r="V41" s="8"/>
      <c r="W41" s="11"/>
      <c r="X41" s="214"/>
    </row>
    <row r="42" spans="1:34" ht="25" customHeight="1" thickBot="1" x14ac:dyDescent="0.4">
      <c r="A42" s="409" t="s">
        <v>3</v>
      </c>
      <c r="B42" s="410"/>
      <c r="C42" s="217" t="s">
        <v>11</v>
      </c>
      <c r="D42" s="217" t="s">
        <v>5</v>
      </c>
      <c r="E42" s="217" t="s">
        <v>12</v>
      </c>
      <c r="F42" s="217" t="s">
        <v>5</v>
      </c>
      <c r="G42" s="217" t="s">
        <v>13</v>
      </c>
      <c r="H42" s="217" t="s">
        <v>5</v>
      </c>
      <c r="I42" s="217" t="s">
        <v>14</v>
      </c>
      <c r="J42" s="217" t="s">
        <v>5</v>
      </c>
      <c r="K42" s="218" t="s">
        <v>9</v>
      </c>
      <c r="L42" s="215" t="s">
        <v>5</v>
      </c>
      <c r="M42" s="218" t="s">
        <v>10</v>
      </c>
      <c r="N42" s="263" t="s">
        <v>5</v>
      </c>
      <c r="O42" s="409" t="s">
        <v>3</v>
      </c>
      <c r="P42" s="411"/>
      <c r="Q42" s="219" t="s">
        <v>11</v>
      </c>
      <c r="R42" s="217" t="s">
        <v>5</v>
      </c>
      <c r="S42" s="217" t="s">
        <v>12</v>
      </c>
      <c r="T42" s="217" t="s">
        <v>5</v>
      </c>
      <c r="U42" s="217" t="s">
        <v>13</v>
      </c>
      <c r="V42" s="217" t="s">
        <v>5</v>
      </c>
      <c r="W42" s="217" t="s">
        <v>14</v>
      </c>
      <c r="X42" s="220" t="s">
        <v>5</v>
      </c>
    </row>
    <row r="43" spans="1:34" s="13" customFormat="1" ht="44.25" customHeight="1" thickTop="1" x14ac:dyDescent="0.35">
      <c r="A43" s="327" t="s">
        <v>15</v>
      </c>
      <c r="B43" s="348" t="s">
        <v>463</v>
      </c>
      <c r="C43" s="104"/>
      <c r="D43" s="185"/>
      <c r="E43" s="11"/>
      <c r="F43" s="104"/>
      <c r="G43" s="292" t="s">
        <v>464</v>
      </c>
      <c r="H43" s="226" t="s">
        <v>21</v>
      </c>
      <c r="I43" s="292" t="s">
        <v>465</v>
      </c>
      <c r="J43" s="226" t="s">
        <v>21</v>
      </c>
      <c r="K43" s="176"/>
      <c r="L43" s="177"/>
      <c r="M43" s="177"/>
      <c r="N43" s="148"/>
      <c r="O43" s="408" t="s">
        <v>15</v>
      </c>
      <c r="P43" s="349" t="s">
        <v>463</v>
      </c>
      <c r="Q43" s="280"/>
      <c r="R43" s="180"/>
      <c r="S43" s="104"/>
      <c r="T43" s="105"/>
      <c r="U43" s="104"/>
      <c r="V43" s="105"/>
      <c r="W43" s="176"/>
      <c r="X43" s="258"/>
    </row>
    <row r="44" spans="1:34" s="13" customFormat="1" ht="40.5" customHeight="1" thickBot="1" x14ac:dyDescent="0.4">
      <c r="A44" s="327"/>
      <c r="B44" s="348"/>
      <c r="C44" s="299" t="s">
        <v>417</v>
      </c>
      <c r="D44" s="299" t="s">
        <v>18</v>
      </c>
      <c r="E44" s="11"/>
      <c r="F44" s="11"/>
      <c r="G44" s="11"/>
      <c r="H44" s="12"/>
      <c r="I44" s="11"/>
      <c r="J44" s="12"/>
      <c r="K44" s="11"/>
      <c r="L44" s="12"/>
      <c r="M44" s="11"/>
      <c r="N44" s="103"/>
      <c r="O44" s="408"/>
      <c r="P44" s="349"/>
      <c r="Q44" s="129"/>
      <c r="R44" s="12"/>
      <c r="S44" s="11"/>
      <c r="T44" s="12"/>
      <c r="U44" s="11"/>
      <c r="V44" s="12"/>
      <c r="W44" s="195" t="s">
        <v>466</v>
      </c>
      <c r="X44" s="227" t="s">
        <v>420</v>
      </c>
    </row>
    <row r="45" spans="1:34" s="13" customFormat="1" ht="46.5" customHeight="1" thickTop="1" x14ac:dyDescent="0.35">
      <c r="A45" s="400" t="s">
        <v>24</v>
      </c>
      <c r="B45" s="402" t="s">
        <v>467</v>
      </c>
      <c r="C45" s="305" t="s">
        <v>422</v>
      </c>
      <c r="D45" s="305" t="s">
        <v>21</v>
      </c>
      <c r="E45" s="187"/>
      <c r="F45" s="187"/>
      <c r="G45" s="183" t="s">
        <v>86</v>
      </c>
      <c r="H45" s="184" t="s">
        <v>31</v>
      </c>
      <c r="I45" s="183" t="s">
        <v>428</v>
      </c>
      <c r="J45" s="184" t="s">
        <v>31</v>
      </c>
      <c r="K45" s="185"/>
      <c r="L45" s="188"/>
      <c r="M45" s="185"/>
      <c r="N45" s="245"/>
      <c r="O45" s="404" t="s">
        <v>24</v>
      </c>
      <c r="P45" s="406" t="s">
        <v>467</v>
      </c>
      <c r="Q45" s="282"/>
      <c r="R45" s="186"/>
      <c r="S45" s="187"/>
      <c r="T45" s="188"/>
      <c r="U45" s="210"/>
      <c r="V45" s="210"/>
      <c r="W45" s="210"/>
      <c r="X45" s="243"/>
    </row>
    <row r="46" spans="1:34" s="13" customFormat="1" ht="54.75" customHeight="1" thickBot="1" x14ac:dyDescent="0.4">
      <c r="A46" s="401"/>
      <c r="B46" s="403"/>
      <c r="C46" s="190" t="s">
        <v>468</v>
      </c>
      <c r="D46" s="190" t="s">
        <v>18</v>
      </c>
      <c r="E46" s="190" t="s">
        <v>277</v>
      </c>
      <c r="F46" s="190" t="s">
        <v>18</v>
      </c>
      <c r="G46" s="191"/>
      <c r="H46" s="192"/>
      <c r="I46" s="191"/>
      <c r="J46" s="192"/>
      <c r="K46" s="298"/>
      <c r="L46" s="192"/>
      <c r="M46" s="191"/>
      <c r="N46" s="265"/>
      <c r="O46" s="405"/>
      <c r="P46" s="407"/>
      <c r="Q46" s="272"/>
      <c r="R46" s="192"/>
      <c r="S46" s="191"/>
      <c r="T46" s="192"/>
      <c r="U46" s="294" t="s">
        <v>469</v>
      </c>
      <c r="V46" s="312" t="s">
        <v>23</v>
      </c>
      <c r="W46" s="195" t="s">
        <v>470</v>
      </c>
      <c r="X46" s="227" t="s">
        <v>23</v>
      </c>
    </row>
    <row r="47" spans="1:34" s="13" customFormat="1" ht="43.5" customHeight="1" thickTop="1" x14ac:dyDescent="0.35">
      <c r="A47" s="327" t="s">
        <v>34</v>
      </c>
      <c r="B47" s="348" t="s">
        <v>471</v>
      </c>
      <c r="C47" s="185"/>
      <c r="D47" s="177"/>
      <c r="E47" s="176"/>
      <c r="F47" s="177"/>
      <c r="G47" s="172" t="s">
        <v>430</v>
      </c>
      <c r="H47" s="172" t="s">
        <v>155</v>
      </c>
      <c r="I47" s="176"/>
      <c r="J47" s="176"/>
      <c r="K47" s="172" t="s">
        <v>425</v>
      </c>
      <c r="L47" s="173" t="s">
        <v>18</v>
      </c>
      <c r="M47" s="176"/>
      <c r="N47" s="148"/>
      <c r="O47" s="408" t="s">
        <v>34</v>
      </c>
      <c r="P47" s="349" t="s">
        <v>471</v>
      </c>
      <c r="Q47" s="106"/>
      <c r="R47" s="177"/>
      <c r="S47" s="176"/>
      <c r="T47" s="177"/>
      <c r="U47" s="176"/>
      <c r="V47" s="242"/>
      <c r="W47" s="224"/>
      <c r="X47" s="261"/>
    </row>
    <row r="48" spans="1:34" s="13" customFormat="1" ht="43.5" customHeight="1" thickBot="1" x14ac:dyDescent="0.4">
      <c r="A48" s="327"/>
      <c r="B48" s="348"/>
      <c r="C48" s="11"/>
      <c r="D48" s="12"/>
      <c r="E48" s="190" t="s">
        <v>97</v>
      </c>
      <c r="F48" s="190" t="s">
        <v>155</v>
      </c>
      <c r="G48" s="11"/>
      <c r="H48" s="11"/>
      <c r="I48" s="172" t="s">
        <v>80</v>
      </c>
      <c r="J48" s="173" t="s">
        <v>31</v>
      </c>
      <c r="K48" s="195" t="s">
        <v>429</v>
      </c>
      <c r="L48" s="227" t="s">
        <v>23</v>
      </c>
      <c r="M48" s="191"/>
      <c r="N48" s="103"/>
      <c r="O48" s="408"/>
      <c r="P48" s="349"/>
      <c r="Q48" s="129"/>
      <c r="R48" s="12"/>
      <c r="S48" s="11"/>
      <c r="T48" s="12"/>
      <c r="U48" s="129"/>
      <c r="V48" s="103"/>
      <c r="W48" s="191"/>
      <c r="X48" s="228"/>
    </row>
    <row r="49" spans="1:24" s="13" customFormat="1" ht="41.25" customHeight="1" thickTop="1" thickBot="1" x14ac:dyDescent="0.4">
      <c r="A49" s="400" t="s">
        <v>45</v>
      </c>
      <c r="B49" s="402" t="s">
        <v>472</v>
      </c>
      <c r="C49" s="305" t="s">
        <v>433</v>
      </c>
      <c r="D49" s="305" t="s">
        <v>155</v>
      </c>
      <c r="E49" s="236" t="s">
        <v>473</v>
      </c>
      <c r="F49" s="307" t="s">
        <v>155</v>
      </c>
      <c r="G49" s="187"/>
      <c r="H49" s="188"/>
      <c r="I49" s="183" t="s">
        <v>217</v>
      </c>
      <c r="J49" s="184" t="s">
        <v>31</v>
      </c>
      <c r="K49" s="303" t="s">
        <v>474</v>
      </c>
      <c r="L49" s="306" t="s">
        <v>31</v>
      </c>
      <c r="M49" s="185"/>
      <c r="N49" s="186"/>
      <c r="O49" s="404" t="s">
        <v>45</v>
      </c>
      <c r="P49" s="406" t="s">
        <v>472</v>
      </c>
      <c r="Q49" s="211"/>
      <c r="R49" s="212"/>
      <c r="S49" s="187"/>
      <c r="T49" s="186"/>
      <c r="U49" s="185"/>
      <c r="V49" s="245"/>
      <c r="W49" s="201"/>
      <c r="X49" s="230"/>
    </row>
    <row r="50" spans="1:24" s="13" customFormat="1" ht="45" customHeight="1" thickTop="1" thickBot="1" x14ac:dyDescent="0.4">
      <c r="A50" s="401"/>
      <c r="B50" s="403"/>
      <c r="C50" s="236" t="s">
        <v>475</v>
      </c>
      <c r="D50" s="307" t="s">
        <v>21</v>
      </c>
      <c r="E50" s="298"/>
      <c r="F50" s="302"/>
      <c r="G50" s="191" t="s">
        <v>51</v>
      </c>
      <c r="H50" s="191"/>
      <c r="I50" s="69" t="s">
        <v>455</v>
      </c>
      <c r="J50" s="299" t="s">
        <v>18</v>
      </c>
      <c r="K50" s="191"/>
      <c r="L50" s="192"/>
      <c r="M50" s="11"/>
      <c r="N50" s="244"/>
      <c r="O50" s="405"/>
      <c r="P50" s="407"/>
      <c r="Q50" s="272"/>
      <c r="R50" s="192"/>
      <c r="S50" s="191"/>
      <c r="T50" s="192"/>
      <c r="U50" s="191"/>
      <c r="V50" s="244"/>
      <c r="W50" s="191"/>
      <c r="X50" s="228"/>
    </row>
    <row r="51" spans="1:24" s="13" customFormat="1" ht="40.5" customHeight="1" thickTop="1" x14ac:dyDescent="0.35">
      <c r="A51" s="400" t="s">
        <v>56</v>
      </c>
      <c r="B51" s="348" t="s">
        <v>476</v>
      </c>
      <c r="C51" s="292" t="s">
        <v>477</v>
      </c>
      <c r="D51" s="226" t="s">
        <v>155</v>
      </c>
      <c r="E51" s="185"/>
      <c r="F51" s="185"/>
      <c r="G51" s="187"/>
      <c r="H51" s="187"/>
      <c r="I51" s="221" t="s">
        <v>423</v>
      </c>
      <c r="J51" s="222" t="s">
        <v>21</v>
      </c>
      <c r="K51" s="185"/>
      <c r="L51" s="186"/>
      <c r="M51" s="185"/>
      <c r="N51" s="270"/>
      <c r="O51" s="404" t="s">
        <v>56</v>
      </c>
      <c r="P51" s="349" t="s">
        <v>476</v>
      </c>
      <c r="Q51" s="176"/>
      <c r="R51" s="177"/>
      <c r="S51" s="129"/>
      <c r="T51" s="177"/>
      <c r="U51" s="185"/>
      <c r="V51" s="245"/>
      <c r="W51" s="201"/>
      <c r="X51" s="230"/>
    </row>
    <row r="52" spans="1:24" s="13" customFormat="1" ht="45" customHeight="1" thickBot="1" x14ac:dyDescent="0.4">
      <c r="A52" s="401"/>
      <c r="B52" s="348"/>
      <c r="C52" s="317" t="s">
        <v>478</v>
      </c>
      <c r="D52" s="299" t="s">
        <v>18</v>
      </c>
      <c r="E52" s="191"/>
      <c r="F52" s="191"/>
      <c r="G52" s="191"/>
      <c r="H52" s="191"/>
      <c r="I52" s="172" t="s">
        <v>441</v>
      </c>
      <c r="J52" s="173" t="s">
        <v>31</v>
      </c>
      <c r="K52" s="191"/>
      <c r="L52" s="192"/>
      <c r="M52" s="191"/>
      <c r="N52" s="244"/>
      <c r="O52" s="405"/>
      <c r="P52" s="349"/>
      <c r="Q52" s="195" t="s">
        <v>479</v>
      </c>
      <c r="R52" s="227" t="s">
        <v>23</v>
      </c>
      <c r="S52" s="195" t="s">
        <v>480</v>
      </c>
      <c r="T52" s="227" t="s">
        <v>23</v>
      </c>
      <c r="U52" s="272"/>
      <c r="V52" s="192"/>
      <c r="W52" s="191"/>
      <c r="X52" s="228"/>
    </row>
    <row r="53" spans="1:24" s="13" customFormat="1" ht="42.75" customHeight="1" thickTop="1" thickBot="1" x14ac:dyDescent="0.4">
      <c r="A53" s="250" t="s">
        <v>64</v>
      </c>
      <c r="B53" s="182" t="s">
        <v>481</v>
      </c>
      <c r="C53" s="251"/>
      <c r="D53" s="254"/>
      <c r="E53" s="290"/>
      <c r="F53" s="291"/>
      <c r="G53" s="289"/>
      <c r="H53" s="252"/>
      <c r="I53" s="251"/>
      <c r="J53" s="252"/>
      <c r="K53" s="251"/>
      <c r="L53" s="252"/>
      <c r="M53" s="251"/>
      <c r="N53" s="254"/>
      <c r="O53" s="288" t="s">
        <v>64</v>
      </c>
      <c r="P53" s="300" t="s">
        <v>481</v>
      </c>
      <c r="Q53" s="253"/>
      <c r="R53" s="252"/>
      <c r="S53" s="251"/>
      <c r="T53" s="252"/>
      <c r="U53" s="253"/>
      <c r="V53" s="254"/>
      <c r="W53" s="255"/>
      <c r="X53" s="256"/>
    </row>
    <row r="54" spans="1:24" s="13" customFormat="1" ht="42.75" hidden="1" customHeight="1" thickTop="1" x14ac:dyDescent="0.35">
      <c r="A54" s="246" t="s">
        <v>66</v>
      </c>
      <c r="B54" s="247" t="s">
        <v>248</v>
      </c>
      <c r="C54" s="176"/>
      <c r="D54" s="177"/>
      <c r="E54" s="176"/>
      <c r="F54" s="177"/>
      <c r="G54" s="248"/>
      <c r="H54" s="177"/>
      <c r="I54" s="176"/>
      <c r="J54" s="177"/>
      <c r="K54" s="176"/>
      <c r="L54" s="177"/>
      <c r="M54" s="104"/>
      <c r="N54" s="177"/>
      <c r="O54" s="249" t="s">
        <v>66</v>
      </c>
      <c r="P54" s="169" t="s">
        <v>248</v>
      </c>
      <c r="Q54" s="224"/>
      <c r="R54" s="206"/>
      <c r="S54" s="104"/>
      <c r="T54" s="177"/>
      <c r="U54" s="106"/>
      <c r="V54" s="148"/>
      <c r="W54" s="224"/>
      <c r="X54" s="225"/>
    </row>
    <row r="55" spans="1:24" ht="15" thickTop="1" x14ac:dyDescent="0.35">
      <c r="T55" s="94"/>
    </row>
  </sheetData>
  <mergeCells count="91">
    <mergeCell ref="A4:A5"/>
    <mergeCell ref="B4:B5"/>
    <mergeCell ref="O4:O5"/>
    <mergeCell ref="P4:P5"/>
    <mergeCell ref="A1:X1"/>
    <mergeCell ref="A2:N2"/>
    <mergeCell ref="O2:X2"/>
    <mergeCell ref="A3:B3"/>
    <mergeCell ref="O3:P3"/>
    <mergeCell ref="A6:A7"/>
    <mergeCell ref="B6:B7"/>
    <mergeCell ref="O6:O7"/>
    <mergeCell ref="P6:P7"/>
    <mergeCell ref="A8:A9"/>
    <mergeCell ref="B8:B9"/>
    <mergeCell ref="O8:O9"/>
    <mergeCell ref="P8:P9"/>
    <mergeCell ref="A10:A11"/>
    <mergeCell ref="B10:B11"/>
    <mergeCell ref="O10:O11"/>
    <mergeCell ref="P10:P11"/>
    <mergeCell ref="A12:A13"/>
    <mergeCell ref="B12:B13"/>
    <mergeCell ref="O12:O13"/>
    <mergeCell ref="P12:P13"/>
    <mergeCell ref="A16:B16"/>
    <mergeCell ref="O16:P16"/>
    <mergeCell ref="A17:A18"/>
    <mergeCell ref="B17:B18"/>
    <mergeCell ref="O17:O18"/>
    <mergeCell ref="P17:P18"/>
    <mergeCell ref="A19:A20"/>
    <mergeCell ref="B19:B20"/>
    <mergeCell ref="O19:O20"/>
    <mergeCell ref="P19:P20"/>
    <mergeCell ref="A21:A22"/>
    <mergeCell ref="B21:B22"/>
    <mergeCell ref="O21:O22"/>
    <mergeCell ref="P21:P22"/>
    <mergeCell ref="A23:A24"/>
    <mergeCell ref="B23:B24"/>
    <mergeCell ref="O23:O24"/>
    <mergeCell ref="P23:P24"/>
    <mergeCell ref="A25:A26"/>
    <mergeCell ref="B25:B26"/>
    <mergeCell ref="O25:O26"/>
    <mergeCell ref="P25:P26"/>
    <mergeCell ref="A29:B29"/>
    <mergeCell ref="O29:P29"/>
    <mergeCell ref="A30:A31"/>
    <mergeCell ref="B30:B31"/>
    <mergeCell ref="O30:O31"/>
    <mergeCell ref="P30:P31"/>
    <mergeCell ref="A32:A33"/>
    <mergeCell ref="B32:B33"/>
    <mergeCell ref="O32:O33"/>
    <mergeCell ref="P32:P33"/>
    <mergeCell ref="A34:A35"/>
    <mergeCell ref="B34:B35"/>
    <mergeCell ref="O34:O35"/>
    <mergeCell ref="P34:P35"/>
    <mergeCell ref="A36:A37"/>
    <mergeCell ref="B36:B37"/>
    <mergeCell ref="O36:O37"/>
    <mergeCell ref="P36:P37"/>
    <mergeCell ref="A38:A39"/>
    <mergeCell ref="B38:B39"/>
    <mergeCell ref="O38:O39"/>
    <mergeCell ref="P38:P39"/>
    <mergeCell ref="A42:B42"/>
    <mergeCell ref="O42:P42"/>
    <mergeCell ref="A43:A44"/>
    <mergeCell ref="B43:B44"/>
    <mergeCell ref="O43:O44"/>
    <mergeCell ref="P43:P44"/>
    <mergeCell ref="A45:A46"/>
    <mergeCell ref="B45:B46"/>
    <mergeCell ref="O45:O46"/>
    <mergeCell ref="P45:P46"/>
    <mergeCell ref="A47:A48"/>
    <mergeCell ref="B47:B48"/>
    <mergeCell ref="O47:O48"/>
    <mergeCell ref="P47:P48"/>
    <mergeCell ref="A49:A50"/>
    <mergeCell ref="B49:B50"/>
    <mergeCell ref="O49:O50"/>
    <mergeCell ref="P49:P50"/>
    <mergeCell ref="A51:A52"/>
    <mergeCell ref="B51:B52"/>
    <mergeCell ref="O51:O52"/>
    <mergeCell ref="P51:P52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2387F-75D3-44D0-89CD-F80D4FFB4941}">
  <dimension ref="A2:H23"/>
  <sheetViews>
    <sheetView workbookViewId="0">
      <selection activeCell="A15" sqref="A15:XFD15"/>
    </sheetView>
  </sheetViews>
  <sheetFormatPr defaultRowHeight="14.5" x14ac:dyDescent="0.35"/>
  <cols>
    <col min="6" max="6" width="12.1796875" customWidth="1"/>
  </cols>
  <sheetData>
    <row r="2" spans="1:8" ht="26.25" customHeight="1" x14ac:dyDescent="0.35">
      <c r="B2" s="416" t="s">
        <v>482</v>
      </c>
      <c r="C2" s="416"/>
      <c r="D2" s="416"/>
      <c r="E2" s="416"/>
      <c r="F2" s="416"/>
      <c r="G2" s="416"/>
      <c r="H2" s="416"/>
    </row>
    <row r="3" spans="1:8" x14ac:dyDescent="0.35">
      <c r="A3">
        <v>1</v>
      </c>
      <c r="B3" s="77" t="s">
        <v>483</v>
      </c>
      <c r="C3" s="77" t="s">
        <v>484</v>
      </c>
      <c r="D3" s="81"/>
      <c r="E3" s="80" t="s">
        <v>485</v>
      </c>
      <c r="F3" s="77"/>
      <c r="G3" s="77" t="s">
        <v>486</v>
      </c>
      <c r="H3" s="77" t="s">
        <v>487</v>
      </c>
    </row>
    <row r="4" spans="1:8" x14ac:dyDescent="0.35">
      <c r="A4">
        <v>2</v>
      </c>
      <c r="B4" s="77" t="s">
        <v>488</v>
      </c>
      <c r="C4" s="77" t="s">
        <v>489</v>
      </c>
      <c r="D4" s="81"/>
      <c r="E4" s="80" t="s">
        <v>485</v>
      </c>
      <c r="F4" s="77"/>
      <c r="G4" s="77" t="s">
        <v>490</v>
      </c>
      <c r="H4" s="77" t="s">
        <v>487</v>
      </c>
    </row>
    <row r="5" spans="1:8" x14ac:dyDescent="0.35">
      <c r="A5">
        <v>3</v>
      </c>
      <c r="B5" s="79" t="s">
        <v>491</v>
      </c>
      <c r="C5" s="79" t="s">
        <v>492</v>
      </c>
      <c r="D5" s="81"/>
      <c r="E5" s="79" t="s">
        <v>487</v>
      </c>
      <c r="F5" s="77"/>
      <c r="G5" s="77" t="s">
        <v>493</v>
      </c>
      <c r="H5" s="77" t="s">
        <v>487</v>
      </c>
    </row>
    <row r="6" spans="1:8" x14ac:dyDescent="0.35">
      <c r="A6">
        <v>4</v>
      </c>
      <c r="B6" s="79" t="s">
        <v>494</v>
      </c>
      <c r="C6" s="79" t="s">
        <v>495</v>
      </c>
      <c r="D6" s="81"/>
      <c r="E6" s="79" t="s">
        <v>487</v>
      </c>
      <c r="F6" s="77"/>
      <c r="G6" s="77" t="s">
        <v>496</v>
      </c>
      <c r="H6" s="77" t="s">
        <v>487</v>
      </c>
    </row>
    <row r="7" spans="1:8" x14ac:dyDescent="0.35">
      <c r="A7">
        <v>5</v>
      </c>
      <c r="B7" s="77" t="s">
        <v>497</v>
      </c>
      <c r="C7" s="77"/>
      <c r="D7" s="81"/>
      <c r="E7" s="80" t="s">
        <v>485</v>
      </c>
      <c r="F7" s="77" t="s">
        <v>498</v>
      </c>
      <c r="G7" s="77" t="s">
        <v>499</v>
      </c>
      <c r="H7" s="77" t="s">
        <v>487</v>
      </c>
    </row>
    <row r="8" spans="1:8" x14ac:dyDescent="0.35">
      <c r="A8">
        <v>6</v>
      </c>
      <c r="B8" s="78" t="s">
        <v>500</v>
      </c>
      <c r="C8" s="78"/>
      <c r="D8" s="81"/>
      <c r="E8" s="78"/>
      <c r="F8" s="78" t="s">
        <v>501</v>
      </c>
      <c r="G8" s="77" t="s">
        <v>502</v>
      </c>
      <c r="H8" s="77" t="s">
        <v>487</v>
      </c>
    </row>
    <row r="9" spans="1:8" x14ac:dyDescent="0.35">
      <c r="A9">
        <v>7</v>
      </c>
      <c r="B9" s="77" t="s">
        <v>503</v>
      </c>
      <c r="C9" s="77"/>
      <c r="D9" s="81"/>
      <c r="E9" s="80" t="s">
        <v>485</v>
      </c>
      <c r="F9" s="77" t="s">
        <v>504</v>
      </c>
      <c r="G9" s="77" t="s">
        <v>505</v>
      </c>
      <c r="H9" s="77" t="s">
        <v>487</v>
      </c>
    </row>
    <row r="10" spans="1:8" x14ac:dyDescent="0.35">
      <c r="A10">
        <v>8</v>
      </c>
      <c r="B10" s="79" t="s">
        <v>506</v>
      </c>
      <c r="C10" s="79"/>
      <c r="D10" s="81"/>
      <c r="E10" s="79" t="s">
        <v>487</v>
      </c>
      <c r="F10" s="77" t="s">
        <v>507</v>
      </c>
      <c r="G10" s="77" t="s">
        <v>508</v>
      </c>
      <c r="H10" s="77" t="s">
        <v>487</v>
      </c>
    </row>
    <row r="11" spans="1:8" x14ac:dyDescent="0.35">
      <c r="A11">
        <v>9</v>
      </c>
      <c r="B11" s="79" t="s">
        <v>509</v>
      </c>
      <c r="C11" s="79"/>
      <c r="D11" s="81"/>
      <c r="E11" s="79" t="s">
        <v>487</v>
      </c>
      <c r="F11" s="77" t="s">
        <v>510</v>
      </c>
      <c r="G11" s="77" t="s">
        <v>511</v>
      </c>
      <c r="H11" s="78" t="s">
        <v>501</v>
      </c>
    </row>
    <row r="12" spans="1:8" x14ac:dyDescent="0.35">
      <c r="A12">
        <v>10</v>
      </c>
      <c r="B12" s="79" t="s">
        <v>512</v>
      </c>
      <c r="C12" s="79"/>
      <c r="D12" s="81"/>
      <c r="E12" s="79" t="s">
        <v>487</v>
      </c>
      <c r="F12" s="77"/>
      <c r="G12" s="77" t="s">
        <v>513</v>
      </c>
      <c r="H12" s="77" t="s">
        <v>487</v>
      </c>
    </row>
    <row r="13" spans="1:8" x14ac:dyDescent="0.35">
      <c r="A13">
        <v>11</v>
      </c>
      <c r="B13" s="77" t="s">
        <v>514</v>
      </c>
      <c r="C13" s="77"/>
      <c r="D13" s="81" t="s">
        <v>515</v>
      </c>
      <c r="E13" s="80" t="s">
        <v>485</v>
      </c>
      <c r="F13" s="77"/>
      <c r="G13" s="77" t="s">
        <v>516</v>
      </c>
      <c r="H13" s="77" t="s">
        <v>487</v>
      </c>
    </row>
    <row r="14" spans="1:8" x14ac:dyDescent="0.35">
      <c r="A14">
        <v>12</v>
      </c>
      <c r="B14" s="79" t="s">
        <v>517</v>
      </c>
      <c r="C14" s="79"/>
      <c r="D14" s="81"/>
      <c r="E14" s="79" t="s">
        <v>487</v>
      </c>
      <c r="F14" s="77" t="s">
        <v>518</v>
      </c>
      <c r="G14" s="77" t="s">
        <v>519</v>
      </c>
      <c r="H14" s="77" t="s">
        <v>487</v>
      </c>
    </row>
    <row r="15" spans="1:8" x14ac:dyDescent="0.35">
      <c r="A15">
        <v>13</v>
      </c>
      <c r="B15" s="78" t="s">
        <v>520</v>
      </c>
      <c r="C15" s="78"/>
      <c r="D15" s="81"/>
      <c r="E15" s="78"/>
      <c r="F15" s="78" t="s">
        <v>501</v>
      </c>
      <c r="G15" s="77" t="s">
        <v>521</v>
      </c>
      <c r="H15" s="77" t="s">
        <v>487</v>
      </c>
    </row>
    <row r="16" spans="1:8" x14ac:dyDescent="0.35">
      <c r="A16">
        <v>14</v>
      </c>
      <c r="B16" s="77" t="s">
        <v>522</v>
      </c>
      <c r="C16" s="77"/>
      <c r="D16" s="81"/>
      <c r="E16" s="80" t="s">
        <v>485</v>
      </c>
      <c r="F16" s="77"/>
      <c r="G16" s="77"/>
      <c r="H16" s="77"/>
    </row>
    <row r="17" spans="1:8" x14ac:dyDescent="0.35">
      <c r="A17">
        <v>15</v>
      </c>
      <c r="B17" s="79" t="s">
        <v>523</v>
      </c>
      <c r="C17" s="79"/>
      <c r="D17" s="81"/>
      <c r="E17" s="79" t="s">
        <v>487</v>
      </c>
      <c r="F17" s="77"/>
      <c r="G17" s="77"/>
      <c r="H17" s="77"/>
    </row>
    <row r="18" spans="1:8" x14ac:dyDescent="0.35">
      <c r="A18">
        <v>16</v>
      </c>
      <c r="B18" s="77" t="s">
        <v>524</v>
      </c>
      <c r="C18" s="77"/>
      <c r="D18" s="81" t="s">
        <v>141</v>
      </c>
      <c r="E18" s="80"/>
      <c r="F18" s="77"/>
      <c r="G18" s="77"/>
      <c r="H18" s="77"/>
    </row>
    <row r="19" spans="1:8" x14ac:dyDescent="0.35">
      <c r="A19">
        <v>17</v>
      </c>
      <c r="B19" s="79" t="s">
        <v>525</v>
      </c>
      <c r="C19" s="79"/>
      <c r="D19" s="81"/>
      <c r="E19" s="79" t="s">
        <v>487</v>
      </c>
      <c r="F19" s="77"/>
      <c r="G19" s="77"/>
      <c r="H19" s="77"/>
    </row>
    <row r="20" spans="1:8" x14ac:dyDescent="0.35">
      <c r="A20">
        <v>18</v>
      </c>
      <c r="B20" s="77" t="s">
        <v>526</v>
      </c>
      <c r="C20" s="77"/>
      <c r="D20" s="81" t="s">
        <v>141</v>
      </c>
      <c r="E20" s="80" t="s">
        <v>485</v>
      </c>
      <c r="F20" s="77"/>
      <c r="G20" s="77"/>
      <c r="H20" s="77"/>
    </row>
    <row r="21" spans="1:8" x14ac:dyDescent="0.35">
      <c r="A21">
        <v>19</v>
      </c>
      <c r="B21" s="77" t="s">
        <v>527</v>
      </c>
      <c r="C21" s="77"/>
      <c r="D21" s="81" t="s">
        <v>141</v>
      </c>
      <c r="E21" s="80" t="s">
        <v>485</v>
      </c>
      <c r="F21" s="77"/>
      <c r="G21" s="77"/>
      <c r="H21" s="77"/>
    </row>
    <row r="22" spans="1:8" x14ac:dyDescent="0.35">
      <c r="A22">
        <v>20</v>
      </c>
      <c r="B22" s="78" t="s">
        <v>528</v>
      </c>
      <c r="C22" s="78"/>
      <c r="D22" s="81"/>
      <c r="E22" s="78"/>
      <c r="F22" s="78" t="s">
        <v>501</v>
      </c>
      <c r="G22" s="77"/>
      <c r="H22" s="77"/>
    </row>
    <row r="23" spans="1:8" x14ac:dyDescent="0.35">
      <c r="B23" s="77"/>
      <c r="C23" s="77"/>
      <c r="D23" s="81"/>
      <c r="E23" s="77"/>
      <c r="F23" s="77"/>
      <c r="G23" s="77"/>
      <c r="H23" s="77"/>
    </row>
  </sheetData>
  <mergeCells count="1">
    <mergeCell ref="B2:H2"/>
  </mergeCells>
  <phoneticPr fontId="3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29EAB-A375-4D86-915D-A9828DF5D581}">
  <dimension ref="B2:G92"/>
  <sheetViews>
    <sheetView topLeftCell="A59" zoomScale="106" zoomScaleNormal="106" workbookViewId="0">
      <selection activeCell="E97" sqref="E97"/>
    </sheetView>
  </sheetViews>
  <sheetFormatPr defaultRowHeight="14.5" x14ac:dyDescent="0.35"/>
  <cols>
    <col min="2" max="2" width="25" customWidth="1"/>
    <col min="3" max="3" width="22.54296875" customWidth="1"/>
    <col min="4" max="4" width="20.26953125" customWidth="1"/>
    <col min="5" max="5" width="22.7265625" customWidth="1"/>
    <col min="6" max="7" width="20.26953125" customWidth="1"/>
  </cols>
  <sheetData>
    <row r="2" spans="2:7" ht="27.75" customHeight="1" x14ac:dyDescent="0.55000000000000004">
      <c r="B2" s="417" t="s">
        <v>529</v>
      </c>
      <c r="C2" s="417"/>
      <c r="D2" s="417"/>
      <c r="E2" s="417"/>
      <c r="F2" s="417"/>
      <c r="G2" s="417"/>
    </row>
    <row r="3" spans="2:7" ht="36.75" customHeight="1" x14ac:dyDescent="0.35">
      <c r="B3" s="84" t="s">
        <v>530</v>
      </c>
      <c r="C3" s="84" t="s">
        <v>531</v>
      </c>
      <c r="D3" s="84" t="s">
        <v>532</v>
      </c>
      <c r="E3" s="84" t="s">
        <v>533</v>
      </c>
      <c r="F3" s="84" t="s">
        <v>534</v>
      </c>
      <c r="G3" s="84" t="s">
        <v>322</v>
      </c>
    </row>
    <row r="4" spans="2:7" ht="26.25" customHeight="1" x14ac:dyDescent="0.35">
      <c r="B4" s="83" t="s">
        <v>535</v>
      </c>
      <c r="C4" s="77" t="s">
        <v>536</v>
      </c>
      <c r="D4" s="77"/>
      <c r="E4" s="77" t="s">
        <v>537</v>
      </c>
      <c r="F4" s="77"/>
      <c r="G4" s="77"/>
    </row>
    <row r="5" spans="2:7" ht="64.5" customHeight="1" x14ac:dyDescent="0.35">
      <c r="B5" s="83" t="s">
        <v>538</v>
      </c>
      <c r="C5" s="88" t="s">
        <v>539</v>
      </c>
      <c r="D5" s="88" t="s">
        <v>540</v>
      </c>
      <c r="E5" s="77"/>
      <c r="F5" s="77" t="s">
        <v>541</v>
      </c>
      <c r="G5" s="77"/>
    </row>
    <row r="6" spans="2:7" ht="26.25" customHeight="1" x14ac:dyDescent="0.35">
      <c r="B6" s="83" t="s">
        <v>542</v>
      </c>
      <c r="C6" s="77" t="s">
        <v>543</v>
      </c>
      <c r="D6" s="77"/>
      <c r="E6" s="77"/>
      <c r="F6" s="77" t="s">
        <v>544</v>
      </c>
      <c r="G6" s="77"/>
    </row>
    <row r="7" spans="2:7" ht="26.25" customHeight="1" x14ac:dyDescent="0.35">
      <c r="B7" s="83" t="s">
        <v>545</v>
      </c>
      <c r="C7" s="77"/>
      <c r="D7" s="77" t="s">
        <v>546</v>
      </c>
      <c r="E7" s="77"/>
      <c r="F7" s="77" t="s">
        <v>547</v>
      </c>
      <c r="G7" s="77"/>
    </row>
    <row r="8" spans="2:7" ht="26.25" customHeight="1" x14ac:dyDescent="0.35">
      <c r="B8" s="83" t="s">
        <v>548</v>
      </c>
      <c r="C8" s="77" t="s">
        <v>549</v>
      </c>
      <c r="D8" s="77"/>
      <c r="E8" s="77"/>
      <c r="F8" s="77"/>
      <c r="G8" s="77"/>
    </row>
    <row r="9" spans="2:7" ht="27.75" customHeight="1" x14ac:dyDescent="0.55000000000000004">
      <c r="B9" s="417" t="s">
        <v>550</v>
      </c>
      <c r="C9" s="417"/>
      <c r="D9" s="417"/>
      <c r="E9" s="417"/>
      <c r="F9" s="417"/>
      <c r="G9" s="417"/>
    </row>
    <row r="10" spans="2:7" ht="22.5" customHeight="1" x14ac:dyDescent="0.35">
      <c r="B10" s="84" t="s">
        <v>530</v>
      </c>
      <c r="C10" s="84" t="s">
        <v>551</v>
      </c>
      <c r="D10" s="84" t="s">
        <v>532</v>
      </c>
      <c r="E10" s="84" t="s">
        <v>533</v>
      </c>
      <c r="F10" s="84" t="s">
        <v>534</v>
      </c>
      <c r="G10" s="84" t="s">
        <v>322</v>
      </c>
    </row>
    <row r="11" spans="2:7" ht="27" customHeight="1" x14ac:dyDescent="0.35">
      <c r="B11" s="83" t="s">
        <v>535</v>
      </c>
      <c r="C11" s="88" t="s">
        <v>552</v>
      </c>
      <c r="D11" s="77"/>
      <c r="E11" s="77"/>
      <c r="F11" s="77" t="s">
        <v>553</v>
      </c>
      <c r="G11" s="77"/>
    </row>
    <row r="12" spans="2:7" ht="52.5" customHeight="1" x14ac:dyDescent="0.35">
      <c r="B12" s="83" t="s">
        <v>538</v>
      </c>
      <c r="C12" s="77" t="s">
        <v>554</v>
      </c>
      <c r="D12" s="88" t="s">
        <v>555</v>
      </c>
      <c r="E12" s="77"/>
      <c r="F12" s="77"/>
      <c r="G12" s="77"/>
    </row>
    <row r="13" spans="2:7" ht="26.25" customHeight="1" x14ac:dyDescent="0.35">
      <c r="B13" s="83" t="s">
        <v>542</v>
      </c>
      <c r="C13" s="77"/>
      <c r="D13" s="77"/>
      <c r="E13" s="77"/>
      <c r="F13" s="77"/>
      <c r="G13" s="77"/>
    </row>
    <row r="14" spans="2:7" ht="43.5" customHeight="1" x14ac:dyDescent="0.35">
      <c r="B14" s="83" t="s">
        <v>545</v>
      </c>
      <c r="C14" s="77"/>
      <c r="D14" s="88" t="s">
        <v>556</v>
      </c>
      <c r="E14" s="77"/>
      <c r="F14" s="77"/>
      <c r="G14" s="77"/>
    </row>
    <row r="15" spans="2:7" ht="26.25" customHeight="1" x14ac:dyDescent="0.35">
      <c r="B15" s="83" t="s">
        <v>548</v>
      </c>
      <c r="C15" s="77"/>
      <c r="D15" s="77" t="s">
        <v>557</v>
      </c>
      <c r="E15" s="77"/>
      <c r="F15" s="77"/>
      <c r="G15" s="77"/>
    </row>
    <row r="16" spans="2:7" ht="29.5" x14ac:dyDescent="0.55000000000000004">
      <c r="B16" s="417" t="s">
        <v>558</v>
      </c>
      <c r="C16" s="417"/>
      <c r="D16" s="417"/>
      <c r="E16" s="417"/>
      <c r="F16" s="417"/>
      <c r="G16" s="417"/>
    </row>
    <row r="17" spans="2:7" x14ac:dyDescent="0.35">
      <c r="B17" s="84" t="s">
        <v>530</v>
      </c>
      <c r="C17" s="84" t="s">
        <v>551</v>
      </c>
      <c r="D17" s="84" t="s">
        <v>532</v>
      </c>
      <c r="E17" s="84" t="s">
        <v>533</v>
      </c>
      <c r="F17" s="84" t="s">
        <v>534</v>
      </c>
      <c r="G17" s="84" t="s">
        <v>322</v>
      </c>
    </row>
    <row r="18" spans="2:7" x14ac:dyDescent="0.35">
      <c r="B18" s="83" t="s">
        <v>535</v>
      </c>
      <c r="C18" s="88" t="s">
        <v>559</v>
      </c>
      <c r="D18" s="77"/>
      <c r="E18" s="77"/>
      <c r="F18" s="77"/>
      <c r="G18" s="77"/>
    </row>
    <row r="19" spans="2:7" x14ac:dyDescent="0.35">
      <c r="B19" s="83" t="s">
        <v>538</v>
      </c>
      <c r="C19" s="77"/>
      <c r="D19" s="88"/>
      <c r="E19" s="77"/>
      <c r="F19" s="77"/>
      <c r="G19" s="77"/>
    </row>
    <row r="20" spans="2:7" x14ac:dyDescent="0.35">
      <c r="B20" s="83" t="s">
        <v>542</v>
      </c>
      <c r="C20" s="77"/>
      <c r="D20" s="77"/>
      <c r="E20" s="77"/>
      <c r="F20" s="77"/>
      <c r="G20" s="77"/>
    </row>
    <row r="21" spans="2:7" x14ac:dyDescent="0.35">
      <c r="B21" s="83" t="s">
        <v>545</v>
      </c>
      <c r="C21" s="77"/>
      <c r="D21" s="88"/>
      <c r="E21" s="77"/>
      <c r="F21" s="77"/>
      <c r="G21" s="77"/>
    </row>
    <row r="22" spans="2:7" x14ac:dyDescent="0.35">
      <c r="B22" s="83" t="s">
        <v>548</v>
      </c>
      <c r="C22" s="77"/>
      <c r="D22" s="77"/>
      <c r="E22" s="77"/>
      <c r="F22" s="77"/>
      <c r="G22" s="77"/>
    </row>
    <row r="23" spans="2:7" ht="29.5" x14ac:dyDescent="0.55000000000000004">
      <c r="B23" s="417" t="s">
        <v>560</v>
      </c>
      <c r="C23" s="417"/>
      <c r="D23" s="417"/>
      <c r="E23" s="417"/>
      <c r="F23" s="417"/>
      <c r="G23" s="417"/>
    </row>
    <row r="24" spans="2:7" ht="23.25" customHeight="1" x14ac:dyDescent="0.35">
      <c r="B24" s="84" t="s">
        <v>530</v>
      </c>
      <c r="C24" s="84" t="s">
        <v>551</v>
      </c>
      <c r="D24" s="84" t="s">
        <v>532</v>
      </c>
      <c r="E24" s="84" t="s">
        <v>533</v>
      </c>
      <c r="F24" s="84" t="s">
        <v>534</v>
      </c>
      <c r="G24" s="84" t="s">
        <v>322</v>
      </c>
    </row>
    <row r="25" spans="2:7" ht="24" customHeight="1" x14ac:dyDescent="0.35">
      <c r="B25" s="83" t="s">
        <v>535</v>
      </c>
      <c r="C25" s="88" t="s">
        <v>561</v>
      </c>
      <c r="D25" s="77"/>
      <c r="E25" s="77"/>
      <c r="F25" s="77"/>
      <c r="G25" s="77"/>
    </row>
    <row r="26" spans="2:7" ht="30" customHeight="1" x14ac:dyDescent="0.35">
      <c r="B26" s="83" t="s">
        <v>538</v>
      </c>
      <c r="C26" s="88" t="s">
        <v>562</v>
      </c>
      <c r="D26" s="88" t="s">
        <v>563</v>
      </c>
      <c r="E26" s="77"/>
      <c r="F26" s="77"/>
      <c r="G26" s="77"/>
    </row>
    <row r="27" spans="2:7" ht="24" customHeight="1" x14ac:dyDescent="0.35">
      <c r="B27" s="83" t="s">
        <v>542</v>
      </c>
      <c r="C27" s="77"/>
      <c r="D27" s="77"/>
      <c r="E27" s="77"/>
      <c r="F27" s="77"/>
      <c r="G27" s="77"/>
    </row>
    <row r="28" spans="2:7" ht="24" customHeight="1" x14ac:dyDescent="0.35">
      <c r="B28" s="83" t="s">
        <v>545</v>
      </c>
      <c r="C28" s="77"/>
      <c r="D28" s="88" t="s">
        <v>564</v>
      </c>
      <c r="E28" s="77"/>
      <c r="F28" s="77" t="s">
        <v>565</v>
      </c>
      <c r="G28" s="77"/>
    </row>
    <row r="29" spans="2:7" ht="24" customHeight="1" x14ac:dyDescent="0.35">
      <c r="B29" s="83" t="s">
        <v>548</v>
      </c>
      <c r="C29" s="77"/>
      <c r="D29" s="77"/>
      <c r="E29" s="77"/>
      <c r="F29" s="77"/>
      <c r="G29" s="77"/>
    </row>
    <row r="30" spans="2:7" ht="29.5" x14ac:dyDescent="0.55000000000000004">
      <c r="B30" s="417" t="s">
        <v>566</v>
      </c>
      <c r="C30" s="417"/>
      <c r="D30" s="417"/>
      <c r="E30" s="417"/>
      <c r="F30" s="417"/>
      <c r="G30" s="417"/>
    </row>
    <row r="31" spans="2:7" ht="20.25" customHeight="1" x14ac:dyDescent="0.35">
      <c r="B31" s="84" t="s">
        <v>530</v>
      </c>
      <c r="C31" s="84" t="s">
        <v>551</v>
      </c>
      <c r="D31" s="84" t="s">
        <v>532</v>
      </c>
      <c r="E31" s="84" t="s">
        <v>533</v>
      </c>
      <c r="F31" s="84" t="s">
        <v>534</v>
      </c>
      <c r="G31" s="84" t="s">
        <v>322</v>
      </c>
    </row>
    <row r="32" spans="2:7" ht="27" customHeight="1" x14ac:dyDescent="0.35">
      <c r="B32" s="83" t="s">
        <v>535</v>
      </c>
      <c r="C32" s="88"/>
      <c r="D32" s="77"/>
      <c r="E32" s="77" t="s">
        <v>567</v>
      </c>
      <c r="F32" s="77"/>
      <c r="G32" s="77"/>
    </row>
    <row r="33" spans="2:7" ht="27" customHeight="1" x14ac:dyDescent="0.35">
      <c r="B33" s="83" t="s">
        <v>538</v>
      </c>
      <c r="C33" s="88" t="s">
        <v>568</v>
      </c>
      <c r="D33" s="88" t="s">
        <v>569</v>
      </c>
      <c r="E33" s="77"/>
      <c r="F33" s="77"/>
      <c r="G33" s="77"/>
    </row>
    <row r="34" spans="2:7" ht="27" customHeight="1" x14ac:dyDescent="0.35">
      <c r="B34" s="83" t="s">
        <v>542</v>
      </c>
      <c r="C34" s="77" t="s">
        <v>570</v>
      </c>
      <c r="D34" s="77"/>
      <c r="E34" s="77"/>
      <c r="F34" s="77"/>
      <c r="G34" s="77"/>
    </row>
    <row r="35" spans="2:7" ht="41.25" customHeight="1" x14ac:dyDescent="0.35">
      <c r="B35" s="83" t="s">
        <v>545</v>
      </c>
      <c r="C35" s="88" t="s">
        <v>571</v>
      </c>
      <c r="D35" s="88" t="s">
        <v>572</v>
      </c>
      <c r="E35" s="77"/>
      <c r="F35" s="77"/>
      <c r="G35" s="77"/>
    </row>
    <row r="36" spans="2:7" ht="27" customHeight="1" x14ac:dyDescent="0.35">
      <c r="B36" s="83" t="s">
        <v>548</v>
      </c>
      <c r="C36" s="77"/>
      <c r="D36" s="77" t="s">
        <v>573</v>
      </c>
      <c r="E36" s="77" t="s">
        <v>574</v>
      </c>
      <c r="F36" s="77"/>
      <c r="G36" s="77"/>
    </row>
    <row r="37" spans="2:7" ht="29.5" x14ac:dyDescent="0.55000000000000004">
      <c r="B37" s="417" t="s">
        <v>575</v>
      </c>
      <c r="C37" s="417"/>
      <c r="D37" s="417"/>
      <c r="E37" s="417"/>
      <c r="F37" s="417"/>
      <c r="G37" s="417"/>
    </row>
    <row r="38" spans="2:7" x14ac:dyDescent="0.35">
      <c r="B38" s="84" t="s">
        <v>530</v>
      </c>
      <c r="C38" s="84" t="s">
        <v>551</v>
      </c>
      <c r="D38" s="84" t="s">
        <v>532</v>
      </c>
      <c r="E38" s="84" t="s">
        <v>533</v>
      </c>
      <c r="F38" s="84" t="s">
        <v>534</v>
      </c>
      <c r="G38" s="84" t="s">
        <v>322</v>
      </c>
    </row>
    <row r="39" spans="2:7" ht="18.75" customHeight="1" x14ac:dyDescent="0.35">
      <c r="B39" s="83" t="s">
        <v>535</v>
      </c>
      <c r="C39" s="88" t="s">
        <v>576</v>
      </c>
      <c r="D39" s="77"/>
      <c r="E39" s="77"/>
      <c r="F39" s="77"/>
      <c r="G39" s="77"/>
    </row>
    <row r="40" spans="2:7" ht="32.25" customHeight="1" x14ac:dyDescent="0.35">
      <c r="B40" s="83" t="s">
        <v>538</v>
      </c>
      <c r="C40" s="88" t="s">
        <v>577</v>
      </c>
      <c r="D40" s="88" t="s">
        <v>578</v>
      </c>
      <c r="E40" s="77"/>
      <c r="F40" s="77"/>
      <c r="G40" s="77"/>
    </row>
    <row r="41" spans="2:7" ht="18.75" customHeight="1" x14ac:dyDescent="0.35">
      <c r="B41" s="83" t="s">
        <v>542</v>
      </c>
      <c r="C41" s="77"/>
      <c r="D41" s="77"/>
      <c r="E41" s="77"/>
      <c r="F41" s="77"/>
      <c r="G41" s="77"/>
    </row>
    <row r="42" spans="2:7" ht="18.75" customHeight="1" x14ac:dyDescent="0.35">
      <c r="B42" s="83" t="s">
        <v>545</v>
      </c>
      <c r="C42" s="77"/>
      <c r="D42" s="88"/>
      <c r="E42" s="77"/>
      <c r="F42" s="77" t="s">
        <v>579</v>
      </c>
      <c r="G42" s="77"/>
    </row>
    <row r="43" spans="2:7" ht="18.75" customHeight="1" x14ac:dyDescent="0.35">
      <c r="B43" s="83" t="s">
        <v>548</v>
      </c>
      <c r="C43" s="77" t="s">
        <v>580</v>
      </c>
      <c r="D43" s="77" t="s">
        <v>581</v>
      </c>
      <c r="E43" s="77"/>
      <c r="F43" s="77"/>
      <c r="G43" s="77"/>
    </row>
    <row r="44" spans="2:7" ht="29.5" x14ac:dyDescent="0.55000000000000004">
      <c r="B44" s="417" t="s">
        <v>582</v>
      </c>
      <c r="C44" s="417"/>
      <c r="D44" s="417"/>
      <c r="E44" s="417"/>
      <c r="F44" s="417"/>
      <c r="G44" s="417"/>
    </row>
    <row r="45" spans="2:7" x14ac:dyDescent="0.35">
      <c r="B45" s="84" t="s">
        <v>530</v>
      </c>
      <c r="C45" s="84" t="s">
        <v>551</v>
      </c>
      <c r="D45" s="84" t="s">
        <v>532</v>
      </c>
      <c r="E45" s="84" t="s">
        <v>533</v>
      </c>
      <c r="F45" s="84" t="s">
        <v>534</v>
      </c>
      <c r="G45" s="84" t="s">
        <v>322</v>
      </c>
    </row>
    <row r="46" spans="2:7" ht="36" customHeight="1" x14ac:dyDescent="0.35">
      <c r="B46" s="83" t="s">
        <v>535</v>
      </c>
      <c r="C46" s="88" t="s">
        <v>583</v>
      </c>
      <c r="D46" s="88" t="s">
        <v>584</v>
      </c>
      <c r="E46" s="77" t="s">
        <v>585</v>
      </c>
      <c r="F46" s="77"/>
      <c r="G46" s="77"/>
    </row>
    <row r="47" spans="2:7" ht="36" customHeight="1" x14ac:dyDescent="0.35">
      <c r="B47" s="83" t="s">
        <v>538</v>
      </c>
      <c r="C47" s="88" t="s">
        <v>586</v>
      </c>
      <c r="D47" s="88"/>
      <c r="E47" s="77"/>
      <c r="F47" s="77"/>
      <c r="G47" s="77"/>
    </row>
    <row r="48" spans="2:7" ht="36" customHeight="1" x14ac:dyDescent="0.35">
      <c r="B48" s="83" t="s">
        <v>542</v>
      </c>
      <c r="C48" s="88" t="s">
        <v>587</v>
      </c>
      <c r="D48" s="77" t="s">
        <v>588</v>
      </c>
      <c r="E48" s="77" t="s">
        <v>589</v>
      </c>
      <c r="F48" s="77"/>
      <c r="G48" s="77"/>
    </row>
    <row r="49" spans="2:7" ht="36" customHeight="1" x14ac:dyDescent="0.35">
      <c r="B49" s="83" t="s">
        <v>545</v>
      </c>
      <c r="C49" s="77"/>
      <c r="D49" s="88"/>
      <c r="E49" s="77" t="s">
        <v>590</v>
      </c>
      <c r="F49" s="77"/>
      <c r="G49" s="77"/>
    </row>
    <row r="50" spans="2:7" ht="36" customHeight="1" x14ac:dyDescent="0.35">
      <c r="B50" s="83" t="s">
        <v>548</v>
      </c>
      <c r="C50" s="77"/>
      <c r="D50" s="77" t="s">
        <v>591</v>
      </c>
      <c r="E50" s="77"/>
      <c r="F50" s="77"/>
      <c r="G50" s="77"/>
    </row>
    <row r="51" spans="2:7" ht="29.5" x14ac:dyDescent="0.55000000000000004">
      <c r="B51" s="417" t="s">
        <v>592</v>
      </c>
      <c r="C51" s="417"/>
      <c r="D51" s="417"/>
      <c r="E51" s="417"/>
      <c r="F51" s="417"/>
      <c r="G51" s="417"/>
    </row>
    <row r="52" spans="2:7" ht="21" customHeight="1" x14ac:dyDescent="0.35">
      <c r="B52" s="84" t="s">
        <v>530</v>
      </c>
      <c r="C52" s="84" t="s">
        <v>551</v>
      </c>
      <c r="D52" s="84" t="s">
        <v>532</v>
      </c>
      <c r="E52" s="84" t="s">
        <v>533</v>
      </c>
      <c r="F52" s="84" t="s">
        <v>534</v>
      </c>
      <c r="G52" s="84" t="s">
        <v>322</v>
      </c>
    </row>
    <row r="53" spans="2:7" ht="38.25" customHeight="1" x14ac:dyDescent="0.35">
      <c r="B53" s="83" t="s">
        <v>535</v>
      </c>
      <c r="C53" s="88" t="s">
        <v>593</v>
      </c>
      <c r="D53" s="88" t="s">
        <v>594</v>
      </c>
      <c r="E53" s="77" t="s">
        <v>595</v>
      </c>
      <c r="F53" s="77"/>
      <c r="G53" s="77"/>
    </row>
    <row r="54" spans="2:7" ht="38.25" customHeight="1" x14ac:dyDescent="0.35">
      <c r="B54" s="83" t="s">
        <v>538</v>
      </c>
      <c r="C54" s="88" t="s">
        <v>586</v>
      </c>
      <c r="D54" s="88"/>
      <c r="E54" s="77"/>
      <c r="F54" s="77"/>
      <c r="G54" s="77"/>
    </row>
    <row r="55" spans="2:7" ht="38.25" customHeight="1" x14ac:dyDescent="0.35">
      <c r="B55" s="83" t="s">
        <v>542</v>
      </c>
      <c r="C55" s="88"/>
      <c r="D55" s="88" t="s">
        <v>596</v>
      </c>
      <c r="E55" s="77" t="s">
        <v>597</v>
      </c>
      <c r="F55" s="77"/>
      <c r="G55" s="77"/>
    </row>
    <row r="56" spans="2:7" ht="45.75" customHeight="1" x14ac:dyDescent="0.35">
      <c r="B56" s="83" t="s">
        <v>545</v>
      </c>
      <c r="C56" s="88" t="s">
        <v>598</v>
      </c>
      <c r="D56" s="88" t="s">
        <v>599</v>
      </c>
      <c r="E56" s="77"/>
      <c r="F56" s="77"/>
      <c r="G56" s="77"/>
    </row>
    <row r="57" spans="2:7" ht="38.25" customHeight="1" x14ac:dyDescent="0.35">
      <c r="B57" s="83" t="s">
        <v>548</v>
      </c>
      <c r="C57" s="77"/>
      <c r="D57" s="88" t="s">
        <v>600</v>
      </c>
      <c r="E57" s="77" t="s">
        <v>601</v>
      </c>
      <c r="F57" s="77"/>
      <c r="G57" s="77"/>
    </row>
    <row r="58" spans="2:7" ht="29.5" x14ac:dyDescent="0.55000000000000004">
      <c r="B58" s="417" t="s">
        <v>602</v>
      </c>
      <c r="C58" s="417"/>
      <c r="D58" s="417"/>
      <c r="E58" s="417"/>
      <c r="F58" s="417"/>
      <c r="G58" s="417"/>
    </row>
    <row r="59" spans="2:7" ht="24.75" customHeight="1" x14ac:dyDescent="0.35">
      <c r="B59" s="84" t="s">
        <v>530</v>
      </c>
      <c r="C59" s="84" t="s">
        <v>551</v>
      </c>
      <c r="D59" s="84" t="s">
        <v>532</v>
      </c>
      <c r="E59" s="84" t="s">
        <v>533</v>
      </c>
      <c r="F59" s="84" t="s">
        <v>534</v>
      </c>
      <c r="G59" s="84" t="s">
        <v>322</v>
      </c>
    </row>
    <row r="60" spans="2:7" ht="21" customHeight="1" x14ac:dyDescent="0.35">
      <c r="B60" s="83" t="s">
        <v>535</v>
      </c>
      <c r="C60" s="88"/>
      <c r="D60" s="88"/>
      <c r="E60" s="77"/>
      <c r="F60" s="77"/>
      <c r="G60" s="77"/>
    </row>
    <row r="61" spans="2:7" ht="21" customHeight="1" x14ac:dyDescent="0.35">
      <c r="B61" s="83" t="s">
        <v>538</v>
      </c>
      <c r="C61" s="88"/>
      <c r="D61" s="88"/>
      <c r="E61" s="77"/>
      <c r="F61" s="77"/>
      <c r="G61" s="77"/>
    </row>
    <row r="62" spans="2:7" ht="21" customHeight="1" x14ac:dyDescent="0.35">
      <c r="B62" s="83" t="s">
        <v>542</v>
      </c>
      <c r="C62" s="88" t="s">
        <v>603</v>
      </c>
      <c r="D62" s="88"/>
      <c r="E62" s="77"/>
      <c r="F62" s="77"/>
      <c r="G62" s="77"/>
    </row>
    <row r="63" spans="2:7" ht="34.5" customHeight="1" x14ac:dyDescent="0.35">
      <c r="B63" s="83" t="s">
        <v>545</v>
      </c>
      <c r="C63" s="88"/>
      <c r="D63" s="88" t="s">
        <v>604</v>
      </c>
      <c r="E63" s="77"/>
      <c r="F63" s="77"/>
      <c r="G63" s="77"/>
    </row>
    <row r="64" spans="2:7" ht="21" customHeight="1" x14ac:dyDescent="0.35">
      <c r="B64" s="83" t="s">
        <v>548</v>
      </c>
      <c r="C64" s="77"/>
      <c r="D64" s="88"/>
      <c r="E64" s="77"/>
      <c r="F64" s="77" t="s">
        <v>605</v>
      </c>
      <c r="G64" s="77"/>
    </row>
    <row r="65" spans="2:7" ht="29.5" x14ac:dyDescent="0.55000000000000004">
      <c r="B65" s="417" t="s">
        <v>606</v>
      </c>
      <c r="C65" s="417"/>
      <c r="D65" s="417"/>
      <c r="E65" s="417"/>
      <c r="F65" s="417"/>
      <c r="G65" s="417"/>
    </row>
    <row r="66" spans="2:7" ht="24" customHeight="1" x14ac:dyDescent="0.35">
      <c r="B66" s="84" t="s">
        <v>530</v>
      </c>
      <c r="C66" s="84" t="s">
        <v>551</v>
      </c>
      <c r="D66" s="84" t="s">
        <v>532</v>
      </c>
      <c r="E66" s="84" t="s">
        <v>533</v>
      </c>
      <c r="F66" s="84" t="s">
        <v>534</v>
      </c>
      <c r="G66" s="84" t="s">
        <v>322</v>
      </c>
    </row>
    <row r="67" spans="2:7" ht="24" customHeight="1" x14ac:dyDescent="0.35">
      <c r="B67" s="83" t="s">
        <v>535</v>
      </c>
      <c r="C67" s="88" t="s">
        <v>607</v>
      </c>
      <c r="D67" s="88"/>
      <c r="E67" s="77"/>
      <c r="F67" s="77" t="s">
        <v>608</v>
      </c>
      <c r="G67" s="77"/>
    </row>
    <row r="68" spans="2:7" ht="24" customHeight="1" x14ac:dyDescent="0.35">
      <c r="B68" s="83" t="s">
        <v>538</v>
      </c>
      <c r="C68" s="88"/>
      <c r="D68" s="88"/>
      <c r="E68" s="77"/>
      <c r="F68" s="77"/>
      <c r="G68" s="77"/>
    </row>
    <row r="69" spans="2:7" ht="24" customHeight="1" x14ac:dyDescent="0.35">
      <c r="B69" s="83" t="s">
        <v>542</v>
      </c>
      <c r="C69" s="88"/>
      <c r="D69" s="88" t="s">
        <v>609</v>
      </c>
      <c r="E69" s="77"/>
      <c r="F69" s="77" t="s">
        <v>610</v>
      </c>
      <c r="G69" s="77"/>
    </row>
    <row r="70" spans="2:7" ht="24" customHeight="1" x14ac:dyDescent="0.35">
      <c r="B70" s="83" t="s">
        <v>545</v>
      </c>
      <c r="C70" s="88"/>
      <c r="D70" s="88" t="s">
        <v>611</v>
      </c>
      <c r="E70" s="77"/>
      <c r="F70" s="77" t="s">
        <v>612</v>
      </c>
      <c r="G70" s="77"/>
    </row>
    <row r="71" spans="2:7" ht="24" customHeight="1" x14ac:dyDescent="0.35">
      <c r="B71" s="83" t="s">
        <v>548</v>
      </c>
      <c r="C71" s="77"/>
      <c r="D71" s="77" t="s">
        <v>613</v>
      </c>
      <c r="E71" s="77"/>
      <c r="F71" s="77" t="s">
        <v>610</v>
      </c>
      <c r="G71" s="77"/>
    </row>
    <row r="72" spans="2:7" ht="29.5" x14ac:dyDescent="0.55000000000000004">
      <c r="B72" s="417" t="s">
        <v>614</v>
      </c>
      <c r="C72" s="417"/>
      <c r="D72" s="417"/>
      <c r="E72" s="417"/>
      <c r="F72" s="417"/>
      <c r="G72" s="417"/>
    </row>
    <row r="73" spans="2:7" ht="24" customHeight="1" x14ac:dyDescent="0.35">
      <c r="B73" s="84" t="s">
        <v>530</v>
      </c>
      <c r="C73" s="84" t="s">
        <v>551</v>
      </c>
      <c r="D73" s="84" t="s">
        <v>532</v>
      </c>
      <c r="E73" s="84" t="s">
        <v>533</v>
      </c>
      <c r="F73" s="84" t="s">
        <v>534</v>
      </c>
      <c r="G73" s="84" t="s">
        <v>322</v>
      </c>
    </row>
    <row r="74" spans="2:7" ht="18" customHeight="1" x14ac:dyDescent="0.35">
      <c r="B74" s="83" t="s">
        <v>535</v>
      </c>
      <c r="C74" s="88"/>
      <c r="D74" s="88"/>
      <c r="E74" s="77"/>
      <c r="F74" s="77" t="s">
        <v>615</v>
      </c>
      <c r="G74" s="77"/>
    </row>
    <row r="75" spans="2:7" ht="18" customHeight="1" x14ac:dyDescent="0.35">
      <c r="B75" s="83" t="s">
        <v>538</v>
      </c>
      <c r="C75" s="88"/>
      <c r="D75" s="88"/>
      <c r="E75" s="77"/>
      <c r="F75" s="77"/>
      <c r="G75" s="77"/>
    </row>
    <row r="76" spans="2:7" ht="18" customHeight="1" x14ac:dyDescent="0.35">
      <c r="B76" s="83" t="s">
        <v>542</v>
      </c>
      <c r="C76" s="88"/>
      <c r="D76" s="88"/>
      <c r="E76" s="77"/>
      <c r="F76" s="77"/>
      <c r="G76" s="77"/>
    </row>
    <row r="77" spans="2:7" ht="28.5" customHeight="1" x14ac:dyDescent="0.35">
      <c r="B77" s="83" t="s">
        <v>545</v>
      </c>
      <c r="C77" s="88"/>
      <c r="D77" s="88" t="s">
        <v>616</v>
      </c>
      <c r="E77" s="77" t="s">
        <v>617</v>
      </c>
      <c r="F77" s="77"/>
      <c r="G77" s="77"/>
    </row>
    <row r="78" spans="2:7" ht="20.25" customHeight="1" x14ac:dyDescent="0.35">
      <c r="B78" s="83" t="s">
        <v>548</v>
      </c>
      <c r="C78" s="77"/>
      <c r="D78" s="77" t="s">
        <v>618</v>
      </c>
      <c r="E78" s="77" t="s">
        <v>619</v>
      </c>
      <c r="F78" s="77"/>
      <c r="G78" s="77"/>
    </row>
    <row r="79" spans="2:7" ht="29.5" hidden="1" x14ac:dyDescent="0.55000000000000004">
      <c r="B79" s="417" t="s">
        <v>620</v>
      </c>
      <c r="C79" s="417"/>
      <c r="D79" s="417"/>
      <c r="E79" s="417"/>
      <c r="F79" s="417"/>
      <c r="G79" s="417"/>
    </row>
    <row r="80" spans="2:7" ht="24" hidden="1" customHeight="1" x14ac:dyDescent="0.35">
      <c r="B80" s="84" t="s">
        <v>530</v>
      </c>
      <c r="C80" s="84" t="s">
        <v>551</v>
      </c>
      <c r="D80" s="84" t="s">
        <v>532</v>
      </c>
      <c r="E80" s="84" t="s">
        <v>533</v>
      </c>
      <c r="F80" s="84" t="s">
        <v>534</v>
      </c>
      <c r="G80" s="84" t="s">
        <v>322</v>
      </c>
    </row>
    <row r="81" spans="2:7" ht="24" hidden="1" customHeight="1" x14ac:dyDescent="0.35">
      <c r="B81" s="83" t="s">
        <v>535</v>
      </c>
      <c r="C81" s="88"/>
      <c r="D81" s="88"/>
      <c r="E81" s="77"/>
      <c r="F81" s="77"/>
      <c r="G81" s="77"/>
    </row>
    <row r="82" spans="2:7" ht="24" hidden="1" customHeight="1" x14ac:dyDescent="0.35">
      <c r="B82" s="83" t="s">
        <v>538</v>
      </c>
      <c r="C82" s="88"/>
      <c r="D82" s="88"/>
      <c r="E82" s="77"/>
      <c r="F82" s="77"/>
      <c r="G82" s="77"/>
    </row>
    <row r="83" spans="2:7" ht="24" hidden="1" customHeight="1" x14ac:dyDescent="0.35">
      <c r="B83" s="83" t="s">
        <v>542</v>
      </c>
      <c r="C83" s="88"/>
      <c r="D83" s="88"/>
      <c r="E83" s="77"/>
      <c r="F83" s="77"/>
      <c r="G83" s="77"/>
    </row>
    <row r="84" spans="2:7" ht="24" hidden="1" customHeight="1" x14ac:dyDescent="0.35">
      <c r="B84" s="83" t="s">
        <v>545</v>
      </c>
      <c r="C84" s="88"/>
      <c r="D84" s="88"/>
      <c r="E84" s="77"/>
      <c r="F84" s="77"/>
      <c r="G84" s="77"/>
    </row>
    <row r="85" spans="2:7" ht="24" hidden="1" customHeight="1" x14ac:dyDescent="0.35">
      <c r="B85" s="83" t="s">
        <v>548</v>
      </c>
      <c r="C85" s="77"/>
      <c r="D85" s="77"/>
      <c r="E85" s="77"/>
      <c r="F85" s="77"/>
      <c r="G85" s="77"/>
    </row>
    <row r="86" spans="2:7" ht="29.5" x14ac:dyDescent="0.55000000000000004">
      <c r="B86" s="417" t="s">
        <v>620</v>
      </c>
      <c r="C86" s="417"/>
      <c r="D86" s="417"/>
      <c r="E86" s="417"/>
      <c r="F86" s="417"/>
      <c r="G86" s="417"/>
    </row>
    <row r="87" spans="2:7" x14ac:dyDescent="0.35">
      <c r="B87" s="84" t="s">
        <v>530</v>
      </c>
      <c r="C87" s="84" t="s">
        <v>551</v>
      </c>
      <c r="D87" s="84" t="s">
        <v>532</v>
      </c>
      <c r="E87" s="84" t="s">
        <v>533</v>
      </c>
      <c r="F87" s="84" t="s">
        <v>534</v>
      </c>
      <c r="G87" s="84" t="s">
        <v>322</v>
      </c>
    </row>
    <row r="88" spans="2:7" ht="30" customHeight="1" x14ac:dyDescent="0.35">
      <c r="B88" s="83" t="s">
        <v>535</v>
      </c>
      <c r="C88" s="88"/>
      <c r="D88" s="88"/>
      <c r="E88" s="77"/>
      <c r="F88" s="77"/>
      <c r="G88" s="77"/>
    </row>
    <row r="89" spans="2:7" ht="30" hidden="1" customHeight="1" x14ac:dyDescent="0.35">
      <c r="B89" s="83" t="s">
        <v>538</v>
      </c>
      <c r="C89" s="88"/>
      <c r="D89" s="88"/>
      <c r="E89" s="77"/>
      <c r="F89" s="77"/>
      <c r="G89" s="77"/>
    </row>
    <row r="90" spans="2:7" ht="30" customHeight="1" x14ac:dyDescent="0.35">
      <c r="B90" s="83" t="s">
        <v>542</v>
      </c>
      <c r="C90" s="88"/>
      <c r="D90" s="88"/>
      <c r="E90" s="77"/>
      <c r="F90" s="77"/>
      <c r="G90" s="77"/>
    </row>
    <row r="91" spans="2:7" ht="47.25" customHeight="1" x14ac:dyDescent="0.35">
      <c r="B91" s="83" t="s">
        <v>545</v>
      </c>
      <c r="C91" s="88"/>
      <c r="D91" s="88" t="s">
        <v>621</v>
      </c>
      <c r="E91" s="77"/>
      <c r="F91" s="77" t="s">
        <v>622</v>
      </c>
      <c r="G91" s="77"/>
    </row>
    <row r="92" spans="2:7" ht="22.5" customHeight="1" x14ac:dyDescent="0.35">
      <c r="B92" s="83" t="s">
        <v>548</v>
      </c>
      <c r="C92" s="77"/>
      <c r="D92" s="88" t="s">
        <v>623</v>
      </c>
      <c r="E92" s="77"/>
      <c r="F92" s="77" t="s">
        <v>624</v>
      </c>
      <c r="G92" s="77"/>
    </row>
  </sheetData>
  <mergeCells count="13">
    <mergeCell ref="B86:G86"/>
    <mergeCell ref="B79:G79"/>
    <mergeCell ref="B2:G2"/>
    <mergeCell ref="B9:G9"/>
    <mergeCell ref="B16:G16"/>
    <mergeCell ref="B23:G23"/>
    <mergeCell ref="B30:G30"/>
    <mergeCell ref="B72:G72"/>
    <mergeCell ref="B58:G58"/>
    <mergeCell ref="B51:G51"/>
    <mergeCell ref="B44:G44"/>
    <mergeCell ref="B37:G37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T.12.2024 </vt:lpstr>
      <vt:lpstr>T.01.2025</vt:lpstr>
      <vt:lpstr>T.02.2025</vt:lpstr>
      <vt:lpstr>T.03.2025</vt:lpstr>
      <vt:lpstr>LỊCH KS</vt:lpstr>
      <vt:lpstr>LỊCH TTLK 04.2024</vt:lpstr>
      <vt:lpstr>T.06.2025</vt:lpstr>
      <vt:lpstr>Sheet1</vt:lpstr>
      <vt:lpstr>GIỜ LÀM GV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Nguyễn Thị Trang</dc:creator>
  <cp:keywords/>
  <dc:description/>
  <cp:lastModifiedBy>Trần Thanh Long Ngân</cp:lastModifiedBy>
  <cp:revision/>
  <dcterms:created xsi:type="dcterms:W3CDTF">2023-01-06T06:44:51Z</dcterms:created>
  <dcterms:modified xsi:type="dcterms:W3CDTF">2025-06-13T02:48:17Z</dcterms:modified>
  <cp:category/>
  <cp:contentStatus/>
</cp:coreProperties>
</file>